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endrickn\Desktop\Budget &amp; Reporting Files SDM\Reports\Supply Chain Management\"/>
    </mc:Choice>
  </mc:AlternateContent>
  <bookViews>
    <workbookView xWindow="0" yWindow="0" windowWidth="23040" windowHeight="9372"/>
  </bookViews>
  <sheets>
    <sheet name="OTHER DEPARTMENTS" sheetId="1" r:id="rId1"/>
    <sheet name="IWS PP 202122" sheetId="7" r:id="rId2"/>
  </sheets>
  <definedNames>
    <definedName name="_xlnm.Print_Titles" localSheetId="0">'OTHER DEPARTMENTS'!$6:$6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7" l="1"/>
  <c r="H72" i="7"/>
  <c r="G72" i="7"/>
  <c r="M71" i="7"/>
  <c r="N71" i="7" s="1"/>
  <c r="O71" i="7" s="1"/>
  <c r="P71" i="7" s="1"/>
  <c r="Q71" i="7" s="1"/>
  <c r="H62" i="7"/>
  <c r="G62" i="7"/>
  <c r="A60" i="7"/>
  <c r="A61" i="7" s="1"/>
  <c r="I56" i="7"/>
  <c r="H56" i="7"/>
  <c r="G56" i="7"/>
  <c r="M55" i="7"/>
  <c r="N55" i="7" s="1"/>
  <c r="O55" i="7" s="1"/>
  <c r="P55" i="7" s="1"/>
  <c r="Q55" i="7" s="1"/>
  <c r="M52" i="7"/>
  <c r="N52" i="7" s="1"/>
  <c r="O52" i="7" s="1"/>
  <c r="P52" i="7" s="1"/>
  <c r="Q52" i="7" s="1"/>
  <c r="P51" i="7"/>
  <c r="Q51" i="7" s="1"/>
  <c r="M50" i="7"/>
  <c r="N50" i="7" s="1"/>
  <c r="O50" i="7" s="1"/>
  <c r="P50" i="7" s="1"/>
  <c r="Q50" i="7" s="1"/>
  <c r="O49" i="7"/>
  <c r="P49" i="7" s="1"/>
  <c r="Q49" i="7" s="1"/>
  <c r="N49" i="7"/>
  <c r="P48" i="7"/>
  <c r="Q48" i="7" s="1"/>
  <c r="O48" i="7"/>
  <c r="P47" i="7"/>
  <c r="Q47" i="7" s="1"/>
  <c r="O47" i="7"/>
  <c r="P46" i="7"/>
  <c r="Q46" i="7" s="1"/>
  <c r="O46" i="7"/>
  <c r="M45" i="7"/>
  <c r="N45" i="7" s="1"/>
  <c r="O45" i="7" s="1"/>
  <c r="P45" i="7" s="1"/>
  <c r="Q45" i="7" s="1"/>
  <c r="N44" i="7"/>
  <c r="O44" i="7" s="1"/>
  <c r="P44" i="7" s="1"/>
  <c r="Q44" i="7" s="1"/>
  <c r="M43" i="7"/>
  <c r="N43" i="7" s="1"/>
  <c r="O43" i="7" s="1"/>
  <c r="P43" i="7" s="1"/>
  <c r="Q43" i="7" s="1"/>
  <c r="O42" i="7"/>
  <c r="P42" i="7" s="1"/>
  <c r="Q42" i="7" s="1"/>
  <c r="O41" i="7"/>
  <c r="P41" i="7" s="1"/>
  <c r="Q41" i="7" s="1"/>
  <c r="O40" i="7"/>
  <c r="P40" i="7" s="1"/>
  <c r="Q40" i="7" s="1"/>
  <c r="O39" i="7"/>
  <c r="O38" i="7"/>
  <c r="O37" i="7"/>
  <c r="P37" i="7" s="1"/>
  <c r="Q37" i="7" s="1"/>
  <c r="O36" i="7"/>
  <c r="P36" i="7" s="1"/>
  <c r="Q36" i="7" s="1"/>
  <c r="A36" i="7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O35" i="7"/>
  <c r="P35" i="7" s="1"/>
  <c r="Q35" i="7" s="1"/>
  <c r="A35" i="7"/>
  <c r="O34" i="7"/>
  <c r="P34" i="7" s="1"/>
  <c r="Q34" i="7" s="1"/>
  <c r="H32" i="7"/>
  <c r="G32" i="7"/>
  <c r="I22" i="7"/>
  <c r="H22" i="7"/>
  <c r="G22" i="7"/>
  <c r="I15" i="7"/>
  <c r="H15" i="7"/>
  <c r="M71" i="1" l="1"/>
  <c r="N71" i="1" s="1"/>
  <c r="O71" i="1" s="1"/>
  <c r="P71" i="1" s="1"/>
  <c r="Q71" i="1" s="1"/>
  <c r="M55" i="1"/>
  <c r="N55" i="1" s="1"/>
  <c r="O55" i="1" s="1"/>
  <c r="P55" i="1" s="1"/>
  <c r="Q55" i="1" s="1"/>
  <c r="M52" i="1"/>
  <c r="N52" i="1" s="1"/>
  <c r="O52" i="1" s="1"/>
  <c r="P52" i="1" s="1"/>
  <c r="Q52" i="1" s="1"/>
  <c r="M45" i="1"/>
  <c r="N45" i="1" s="1"/>
  <c r="O45" i="1" s="1"/>
  <c r="P45" i="1" s="1"/>
  <c r="Q45" i="1" s="1"/>
  <c r="N49" i="1"/>
  <c r="O49" i="1" s="1"/>
  <c r="P49" i="1" s="1"/>
  <c r="Q49" i="1" s="1"/>
  <c r="N44" i="1"/>
  <c r="O44" i="1" s="1"/>
  <c r="P44" i="1" s="1"/>
  <c r="M50" i="1"/>
  <c r="N50" i="1" s="1"/>
  <c r="O50" i="1" s="1"/>
  <c r="P50" i="1" s="1"/>
  <c r="Q50" i="1" s="1"/>
  <c r="M43" i="1"/>
  <c r="N43" i="1" s="1"/>
  <c r="O43" i="1" s="1"/>
  <c r="P43" i="1" s="1"/>
  <c r="Q43" i="1" s="1"/>
  <c r="O48" i="1"/>
  <c r="P48" i="1" s="1"/>
  <c r="Q48" i="1" s="1"/>
  <c r="O47" i="1"/>
  <c r="P47" i="1" s="1"/>
  <c r="Q47" i="1" s="1"/>
  <c r="O46" i="1"/>
  <c r="P46" i="1" s="1"/>
  <c r="Q46" i="1" s="1"/>
  <c r="O42" i="1"/>
  <c r="P42" i="1" s="1"/>
  <c r="Q42" i="1" s="1"/>
  <c r="O41" i="1"/>
  <c r="P41" i="1" s="1"/>
  <c r="Q41" i="1" s="1"/>
  <c r="O40" i="1"/>
  <c r="P40" i="1" s="1"/>
  <c r="Q40" i="1" s="1"/>
  <c r="O35" i="1"/>
  <c r="P35" i="1" s="1"/>
  <c r="Q35" i="1" s="1"/>
  <c r="O36" i="1"/>
  <c r="P36" i="1" s="1"/>
  <c r="Q36" i="1" s="1"/>
  <c r="O37" i="1"/>
  <c r="P37" i="1" s="1"/>
  <c r="Q37" i="1" s="1"/>
  <c r="O34" i="1"/>
  <c r="P34" i="1" s="1"/>
  <c r="Q34" i="1" s="1"/>
  <c r="P51" i="1"/>
  <c r="Q51" i="1" s="1"/>
  <c r="H56" i="1" l="1"/>
  <c r="G56" i="1"/>
  <c r="H72" i="1"/>
  <c r="G72" i="1"/>
  <c r="H62" i="1"/>
  <c r="G62" i="1"/>
  <c r="Q44" i="1"/>
  <c r="O38" i="1"/>
  <c r="O39" i="1"/>
  <c r="I72" i="1" l="1"/>
  <c r="A60" i="1"/>
  <c r="A61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I56" i="1"/>
  <c r="H32" i="1" l="1"/>
  <c r="G32" i="1"/>
  <c r="H22" i="1"/>
  <c r="G22" i="1"/>
  <c r="I22" i="1"/>
  <c r="I14" i="1"/>
</calcChain>
</file>

<file path=xl/comments1.xml><?xml version="1.0" encoding="utf-8"?>
<comments xmlns="http://schemas.openxmlformats.org/spreadsheetml/2006/main">
  <authors>
    <author>Bongani Mtshali</author>
  </authors>
  <commentList>
    <comment ref="J80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1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6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8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89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90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91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  <comment ref="J92" authorId="0" shapeId="0">
      <text>
        <r>
          <rPr>
            <b/>
            <sz val="9"/>
            <color indexed="81"/>
            <rFont val="Tahoma"/>
            <family val="2"/>
          </rPr>
          <t>Bongani Mtshali:</t>
        </r>
        <r>
          <rPr>
            <sz val="9"/>
            <color indexed="81"/>
            <rFont val="Tahoma"/>
            <family val="2"/>
          </rPr>
          <t xml:space="preserve">
8CE Contract if taken as a whole and 5, 6 CE and may be applied if contract is split into 5 village contracts </t>
        </r>
      </text>
    </comment>
  </commentList>
</comments>
</file>

<file path=xl/sharedStrings.xml><?xml version="1.0" encoding="utf-8"?>
<sst xmlns="http://schemas.openxmlformats.org/spreadsheetml/2006/main" count="1912" uniqueCount="369">
  <si>
    <t>Name of municipality</t>
  </si>
  <si>
    <t xml:space="preserve">Signature of Accounting Officer/Delegated </t>
  </si>
  <si>
    <t xml:space="preserve">Name of Accounting Officer / Delegated Officer </t>
  </si>
  <si>
    <t xml:space="preserve">Telephone Number and e-mail addresss </t>
  </si>
  <si>
    <t xml:space="preserve">Ref No. </t>
  </si>
  <si>
    <t>Description</t>
  </si>
  <si>
    <t xml:space="preserve">Vote </t>
  </si>
  <si>
    <t xml:space="preserve">Type </t>
  </si>
  <si>
    <t xml:space="preserve">Contract Number </t>
  </si>
  <si>
    <t xml:space="preserve">No. of Deliverables </t>
  </si>
  <si>
    <t xml:space="preserve">Estimated Cost Rv /Budgeted Amount </t>
  </si>
  <si>
    <t>Procurement Method</t>
  </si>
  <si>
    <t xml:space="preserve">Source of Funding </t>
  </si>
  <si>
    <t xml:space="preserve">Contract Completion Date </t>
  </si>
  <si>
    <t xml:space="preserve">Remarks </t>
  </si>
  <si>
    <t xml:space="preserve">Progress Achieved/Not Achieved </t>
  </si>
  <si>
    <t xml:space="preserve">Water </t>
  </si>
  <si>
    <t xml:space="preserve">SEKHUKHUNE DISTRICT MUNICIPALITY </t>
  </si>
  <si>
    <t>n/a</t>
  </si>
  <si>
    <t xml:space="preserve">MIG FUNDED PROJECTS </t>
  </si>
  <si>
    <t xml:space="preserve">1 WC/WD Management Strategy </t>
  </si>
  <si>
    <t xml:space="preserve">1x Pump station upgraded </t>
  </si>
  <si>
    <t xml:space="preserve">1x Bulk sewer Feasibility study </t>
  </si>
  <si>
    <t xml:space="preserve">SDM </t>
  </si>
  <si>
    <t xml:space="preserve">1x Condition assemment and O&amp;M plans developed </t>
  </si>
  <si>
    <t>7 feasibility studies conducted and technical reports developed for Leballo South Villages Phase Two</t>
  </si>
  <si>
    <t>Term consultant</t>
  </si>
  <si>
    <t xml:space="preserve">Sewer </t>
  </si>
  <si>
    <t xml:space="preserve">Water /Sewer </t>
  </si>
  <si>
    <t xml:space="preserve">3km bulk pipeline </t>
  </si>
  <si>
    <t>Open bid</t>
  </si>
  <si>
    <t xml:space="preserve">RBIG </t>
  </si>
  <si>
    <t>N/A</t>
  </si>
  <si>
    <t xml:space="preserve">4km pipeline </t>
  </si>
  <si>
    <t xml:space="preserve">38km rising main tested and commissioned </t>
  </si>
  <si>
    <t xml:space="preserve">100% M&amp; E components </t>
  </si>
  <si>
    <t xml:space="preserve">100% bulk pipeline and valve chambers </t>
  </si>
  <si>
    <t xml:space="preserve">WSIG FUNDED PROJECTS </t>
  </si>
  <si>
    <t xml:space="preserve">Term Contractors </t>
  </si>
  <si>
    <t xml:space="preserve">WSIG </t>
  </si>
  <si>
    <t>Sewer</t>
  </si>
  <si>
    <t xml:space="preserve">100% water reticulation network completed </t>
  </si>
  <si>
    <t xml:space="preserve">100% abstraction point constructed </t>
  </si>
  <si>
    <t xml:space="preserve">7km pipeline constructed </t>
  </si>
  <si>
    <t xml:space="preserve">5.5km bulk water pipeline constructed </t>
  </si>
  <si>
    <t xml:space="preserve">3.5km pipeline constructed </t>
  </si>
  <si>
    <t xml:space="preserve">100% package plant constructed </t>
  </si>
  <si>
    <t xml:space="preserve">2km pipeline constructed </t>
  </si>
  <si>
    <t>33km bulk pipeline tested and commissioned.</t>
  </si>
  <si>
    <t>2 water sources developed and technical reports prepared .</t>
  </si>
  <si>
    <t>4 water source developed and no of technical reports prepared.</t>
  </si>
  <si>
    <t>1.7 kilometers of pipeline constructed</t>
  </si>
  <si>
    <t>2.8 kilometers of pipeline constructed</t>
  </si>
  <si>
    <t>2.3 kilometers of pipeline constructed</t>
  </si>
  <si>
    <t>3.2 kilometers of pipeline constructed</t>
  </si>
  <si>
    <t>450 household meters Installed.</t>
  </si>
  <si>
    <t>One package plant refurbished in Tjibeng   .</t>
  </si>
  <si>
    <t>One of water source developed</t>
  </si>
  <si>
    <t>334 VIDP Sanitation units constructed</t>
  </si>
  <si>
    <t>100% refurbishment  of Thabampshe water pump station ( 2 pumps, motors and electrical panel completed and replacement of valves and testing of rising main</t>
  </si>
  <si>
    <t xml:space="preserve">1x 5Mℓ reservoir </t>
  </si>
  <si>
    <t xml:space="preserve">10Mℓ reservoir and pipeline </t>
  </si>
  <si>
    <t>TBC</t>
  </si>
  <si>
    <t>BSC</t>
  </si>
  <si>
    <t>Preparation BD/RFP Date (Advertisement date)</t>
  </si>
  <si>
    <t xml:space="preserve">Appointment Letter/Contract Sign Date </t>
  </si>
  <si>
    <t xml:space="preserve">Expected Bid Open Date/Proposal Submission Date (closing date) </t>
  </si>
  <si>
    <t>Bid Evaluation Committee (BEC)</t>
  </si>
  <si>
    <t>Bid Adjudication Committee(BAC)</t>
  </si>
  <si>
    <t>WSIG</t>
  </si>
  <si>
    <t>Open Bid</t>
  </si>
  <si>
    <t>WSIG FUNDED PROJECTS (2016/2017)</t>
  </si>
  <si>
    <t>Drilling, testing and equipping of two boreholes, construction of 3800m of 75mm diameter reticulation network with stand pipes,1200m of 90mm diameter rising main, installation of 100kl elevated steel tank</t>
  </si>
  <si>
    <t>Terms Contractors</t>
  </si>
  <si>
    <t>Construction of 200kl elevated steel tank and the 3000m length of 65mm diameter pipeline.</t>
  </si>
  <si>
    <t>Development water source, testing, equipping of two boreholes, construction 2 500m length of 65mm diameter pipeline and installation of steel tank.</t>
  </si>
  <si>
    <t>Testing and equipping of existing borehole, construction of ±3500m of 75mm diameter reticulation network with stand pipes, 1200m of 90mm diameter rising main with four Jojo Tanks.</t>
  </si>
  <si>
    <t>Turnkey</t>
  </si>
  <si>
    <t>Contractor is already on site</t>
  </si>
  <si>
    <t>Contractor appointed</t>
  </si>
  <si>
    <t>Contractor on site</t>
  </si>
  <si>
    <t>None</t>
  </si>
  <si>
    <t>Late Appointments of Consultants</t>
  </si>
  <si>
    <t>Not Achieved</t>
  </si>
  <si>
    <t>M NTSHUDISANE</t>
  </si>
  <si>
    <t>SEKHUKHUNE DISTRICT MUNICIPALITY</t>
  </si>
  <si>
    <t xml:space="preserve">Alarm Monitoring and Response </t>
  </si>
  <si>
    <t>SK8/3/1-04/2019/2020</t>
  </si>
  <si>
    <t>Security</t>
  </si>
  <si>
    <t>Armed Response</t>
  </si>
  <si>
    <t>None delineated</t>
  </si>
  <si>
    <t>Physical Security  Services
(Tubatse Security  Servivces)</t>
  </si>
  <si>
    <t>Physical Security  Services
(Sesana Security)</t>
  </si>
  <si>
    <t>Assets Insurance
( Gurardrisk Insurance )</t>
  </si>
  <si>
    <t>Physical Security  Services (Tubatse Security  Servivces)</t>
  </si>
  <si>
    <t>Physical Security  Services (Mogola Security  &amp; Cleaning)</t>
  </si>
  <si>
    <t>SDM</t>
  </si>
  <si>
    <t>33052285400EQMRCZZHO</t>
  </si>
  <si>
    <t>Assets Insurance 
&amp; Excess</t>
  </si>
  <si>
    <t xml:space="preserve">33052302460EQMRCZZHO
33052302440EQMRCZZHO
</t>
  </si>
  <si>
    <t>CLUSTER 01 = 106</t>
  </si>
  <si>
    <t>CLUSTER 02 = 74</t>
  </si>
  <si>
    <t>CLUSTER 0 3 = 60</t>
  </si>
  <si>
    <t>CLUSTER 04 = 73</t>
  </si>
  <si>
    <t>Bareki mall = 01 site</t>
  </si>
  <si>
    <t>All known Moveable  and unmoveable assets</t>
  </si>
  <si>
    <t>14 050 328 ,25/3yrs = R4 683 442,66</t>
  </si>
  <si>
    <t>30 407 270,32/3rys= R10 135 756,77</t>
  </si>
  <si>
    <t>34 640 442,87/3yrs = R11 546 814,29</t>
  </si>
  <si>
    <t>Achieved</t>
  </si>
  <si>
    <t>Contract in place</t>
  </si>
  <si>
    <t xml:space="preserve"> 968 851,00 Excess +
 6 131 490,00 premiums = R7 100 341,00</t>
  </si>
  <si>
    <t>53 822 111,04/3 yrs=G8:G12 R17 940 703,68</t>
  </si>
  <si>
    <t>Public Tender</t>
  </si>
  <si>
    <t>None. Insured direct with
Insurance Company</t>
  </si>
  <si>
    <t>Wireless Connection(5 Sites)</t>
  </si>
  <si>
    <t>ICT Infrastructure Connection</t>
  </si>
  <si>
    <t>Implementation of security measures</t>
  </si>
  <si>
    <t>Software License renewal</t>
  </si>
  <si>
    <t>Audio Conference Recording Support</t>
  </si>
  <si>
    <t xml:space="preserve">CCTV and Biometrics </t>
  </si>
  <si>
    <t>Disaster Recovery Plan Support</t>
  </si>
  <si>
    <t>Consumables</t>
  </si>
  <si>
    <t>Computers/Servers</t>
  </si>
  <si>
    <t>CORPORATE SERVICES</t>
  </si>
  <si>
    <t>AUXILLARY SERVICES</t>
  </si>
  <si>
    <t>FOOD SAMPLING</t>
  </si>
  <si>
    <t>VECTOR CONTROL APPARATUS</t>
  </si>
  <si>
    <t>ANALYSERS</t>
  </si>
  <si>
    <t>GASES</t>
  </si>
  <si>
    <t>UNIFORM</t>
  </si>
  <si>
    <t>37052320600EQQ12ZZHO</t>
  </si>
  <si>
    <t>SAMPLING EQUIPMENTS</t>
  </si>
  <si>
    <t>WASTE MANAGEMENT TOOLS</t>
  </si>
  <si>
    <t>370522644500EQP67ZZWD</t>
  </si>
  <si>
    <t>P</t>
  </si>
  <si>
    <t>37052283610EQP20ZZHO</t>
  </si>
  <si>
    <t>37052260600EQP36ZZWD</t>
  </si>
  <si>
    <t>37052270400EQP17ZZHO</t>
  </si>
  <si>
    <t>COMMUNITY SERVICES</t>
  </si>
  <si>
    <t>MUNICIPAL HEALTH</t>
  </si>
  <si>
    <t>EMERGENCY SERVICES</t>
  </si>
  <si>
    <t>DISASTER MANAGEMENT</t>
  </si>
  <si>
    <t>Quotations</t>
  </si>
  <si>
    <t>Purchase of Emergency vehicles</t>
  </si>
  <si>
    <t>39052306300EQP76ZZH0</t>
  </si>
  <si>
    <t>Lease to purchase
(Settlement)</t>
  </si>
  <si>
    <t>New</t>
  </si>
  <si>
    <t>_</t>
  </si>
  <si>
    <t>01/07/2021</t>
  </si>
  <si>
    <t>Mainatanance of Vehicles</t>
  </si>
  <si>
    <t>39052283610EQP74ZZHO</t>
  </si>
  <si>
    <t>Tender</t>
  </si>
  <si>
    <t>01/06/2021</t>
  </si>
  <si>
    <t>Lease of IWS vehicles</t>
  </si>
  <si>
    <t>Lease of IWS  Ephraim Mogale office</t>
  </si>
  <si>
    <t>39052383650EQMRCZZH0</t>
  </si>
  <si>
    <t>Lease of IWS   Makhuduthamaga office</t>
  </si>
  <si>
    <t>Moutse West offices</t>
  </si>
  <si>
    <t>01/05/2021</t>
  </si>
  <si>
    <t>Cleaning Material</t>
  </si>
  <si>
    <t>39052283600EQP72ZZHO</t>
  </si>
  <si>
    <t xml:space="preserve">Notice </t>
  </si>
  <si>
    <t>Mainatanance of buildings</t>
  </si>
  <si>
    <t>Purchase of 2 offices Ephraim Mogale</t>
  </si>
  <si>
    <t>New Vote</t>
  </si>
  <si>
    <t>Purchase from Gov.to Gov</t>
  </si>
  <si>
    <t>Request offer to purchase</t>
  </si>
  <si>
    <t>Lease of photocopier for regional offices</t>
  </si>
  <si>
    <t>39052381500EQMRCZZHO</t>
  </si>
  <si>
    <t xml:space="preserve">Lease </t>
  </si>
  <si>
    <t>Mayoral Outreaches and Sectoral Engagement</t>
  </si>
  <si>
    <t>Event managemen company</t>
  </si>
  <si>
    <t>N\A</t>
  </si>
  <si>
    <t>Marketing and branding</t>
  </si>
  <si>
    <t>Quotation</t>
  </si>
  <si>
    <t>Website Management</t>
  </si>
  <si>
    <t>Newsletter and  Publication</t>
  </si>
  <si>
    <t>Traditional Leadership meetings</t>
  </si>
  <si>
    <t>quotation</t>
  </si>
  <si>
    <t>Strategic Events</t>
  </si>
  <si>
    <t>Batho Pele Programmes</t>
  </si>
  <si>
    <t>SODA</t>
  </si>
  <si>
    <t>Aged Care Programmes</t>
  </si>
  <si>
    <t>Children Care Prorammes</t>
  </si>
  <si>
    <t>Women Development Programmes</t>
  </si>
  <si>
    <t>Disability Awareness Camoaigns</t>
  </si>
  <si>
    <t>Art and Culture Programmes</t>
  </si>
  <si>
    <t>District Aids Council Activities</t>
  </si>
  <si>
    <t>Youth Development Activities</t>
  </si>
  <si>
    <t>Mayoral Sports Activities</t>
  </si>
  <si>
    <t>Call Centre Revamp</t>
  </si>
  <si>
    <t>Mayor's Forum</t>
  </si>
  <si>
    <t>Moral Regeration Movement</t>
  </si>
  <si>
    <t>SK8/3/1-41/2017/2018</t>
  </si>
  <si>
    <t>SK8/3/1-41/2017/18</t>
  </si>
  <si>
    <t xml:space="preserve">None </t>
  </si>
  <si>
    <t>INFORMATION AND COMMUNICATION SERVICES</t>
  </si>
  <si>
    <t>Maintanance of equipment</t>
  </si>
  <si>
    <t>Uniform</t>
  </si>
  <si>
    <t>Catering Services</t>
  </si>
  <si>
    <t>Open Tender</t>
  </si>
  <si>
    <t>39052270400EQMRCZZHO</t>
  </si>
  <si>
    <t>39052301790EQMRCZZHO</t>
  </si>
  <si>
    <t>39052320600EQMRCZZHO</t>
  </si>
  <si>
    <t>35106470020CFG84ZZWD</t>
  </si>
  <si>
    <t>Materials and Supplies for COVID-19. Face cloth mask    2 layers of fabric .</t>
  </si>
  <si>
    <t>39052320600EQ11ZZHO</t>
  </si>
  <si>
    <t>Number of Face cloth masks procured.                                                                            3000 Face cloth masks</t>
  </si>
  <si>
    <t>Own Revenue</t>
  </si>
  <si>
    <t>Digital Thermometers</t>
  </si>
  <si>
    <t>Number of temperature scanners for COVID-19.                                                    150 temperature scanners.</t>
  </si>
  <si>
    <t>Sanitisers and Disinfectants.       Sanitizer with not less than    70% alcohol content.  Anti- bacterial liquid hand soaps.</t>
  </si>
  <si>
    <t>39053330600EQ11ZZHO</t>
  </si>
  <si>
    <t xml:space="preserve"> Number of Sanitisers and Disinfectants procured.                                         200 Sanitizers, 200 Surface Disinfectants, 1200 Hand Sanitizers sprays, 50 cleaning cloths.</t>
  </si>
  <si>
    <t xml:space="preserve">Perspex Protective Screens for COVID-19   </t>
  </si>
  <si>
    <t>39054340600EQ11ZZHO</t>
  </si>
  <si>
    <t>Number of Perspex Protective Screens COVID-19 .                                              100 Perspex Protective Screens ( COVID-19)</t>
  </si>
  <si>
    <t>Hands free Sanitizing Machine.</t>
  </si>
  <si>
    <t>39055350600EQ11ZZHO</t>
  </si>
  <si>
    <t>Number of hands free Sanitizing Machines.                                                                                                        50</t>
  </si>
  <si>
    <t>COVID-19 information posters</t>
  </si>
  <si>
    <t>39056360600EQ11ZZHO</t>
  </si>
  <si>
    <t>Number of COVID-19 information posters procured.                                                              100 COVID-19 information posters.</t>
  </si>
  <si>
    <t>EMPLOYEE ASSISTANCE PROGRAMME &amp; OCCUPATIONAL HEALTH &amp;SAFETY</t>
  </si>
  <si>
    <t>Substance Abuse programme</t>
  </si>
  <si>
    <t>Employee wellness $ counselling (Stress and Trauma Management, debriefings)</t>
  </si>
  <si>
    <t>Empoyees' cases (Referral to specialised care services)</t>
  </si>
  <si>
    <t>Employees' Incapacity Ill health</t>
  </si>
  <si>
    <t>Personal Protective Equipment (PPE)</t>
  </si>
  <si>
    <t>Servicing of Fire Extiquishers</t>
  </si>
  <si>
    <t>Medical Surveillance Programme</t>
  </si>
  <si>
    <t>COVID 19 UNIT</t>
  </si>
  <si>
    <t>OFFICE OF THE EXECUTIVE MAYOR</t>
  </si>
  <si>
    <t>Quotatiojns</t>
  </si>
  <si>
    <t>R549, 137.00  (Annual budget)</t>
  </si>
  <si>
    <t>R100 000 00</t>
  </si>
  <si>
    <t>R249.137 000 00</t>
  </si>
  <si>
    <t>R100, 000 00</t>
  </si>
  <si>
    <t>R8, 016, 894.00 (Annual budget)</t>
  </si>
  <si>
    <t xml:space="preserve">R 6. 866 894 00 </t>
  </si>
  <si>
    <t>R150 000 00</t>
  </si>
  <si>
    <t>R1 000  000  00</t>
  </si>
  <si>
    <t>Bid</t>
  </si>
  <si>
    <t>Quotaions</t>
  </si>
  <si>
    <t xml:space="preserve">RBIG FUNDED PROJECTS </t>
  </si>
  <si>
    <t>Construction of Mooihoek bulk water supply phase G1.1</t>
  </si>
  <si>
    <t>Water</t>
  </si>
  <si>
    <t>3 Kilometres of bulk water supply pipeline. Construction of 1 package plant type clarifier</t>
  </si>
  <si>
    <t>Appointed</t>
  </si>
  <si>
    <t>RBIG</t>
  </si>
  <si>
    <t>Service provider appointed late 2020/early 2021. All procurement stages achieved</t>
  </si>
  <si>
    <t>Construction of Mooihoek bulk water supply phase G1.2</t>
  </si>
  <si>
    <t>4.7 Kilometers of bulk water supply pipeline</t>
  </si>
  <si>
    <t>Construction of Mooihoek bulk water supply phase  G2</t>
  </si>
  <si>
    <t>4.9 Kilometres of bulk water supply pipeline and construction of 500KL Reinforced Concrete Reservoir</t>
  </si>
  <si>
    <t>Multiyear project. All procurement stages achieved</t>
  </si>
  <si>
    <t xml:space="preserve">Makgeru to Schoonoord BWS </t>
  </si>
  <si>
    <t>6.4 Kilometres of bulk water pipeline</t>
  </si>
  <si>
    <t>Continuation of project from previous financial years. All procurement stages achieved</t>
  </si>
  <si>
    <t>Nebo Commission Malekana to Jane Furse bulk Pipeline</t>
  </si>
  <si>
    <t>18km of bulk water supply pipeline tested and commissioned</t>
  </si>
  <si>
    <t>Management to make a decision whether to continue with same previous service providers or restart a process of appointing in order to commission the pipeline</t>
  </si>
  <si>
    <t>Moutse BWS Project 13 &amp; 14</t>
  </si>
  <si>
    <t>2 mechanical and Electrical
(M &amp; E) components installed for the extensions to the Groblersdal Water Treatment
Works and Pump station</t>
  </si>
  <si>
    <t>Moutse BWS Project ( 7 to 12)</t>
  </si>
  <si>
    <t>20 Kilometre of bulk water
supply pipeline Tested.</t>
  </si>
  <si>
    <t>Tukakgomo RDP Section Borehole</t>
  </si>
  <si>
    <t>7 Km of water distribution network constructed and 735 water meters</t>
  </si>
  <si>
    <t>R9, 000, 000. 00</t>
  </si>
  <si>
    <t>PSP Appointed</t>
  </si>
  <si>
    <t>Nkosini Water Supply &amp; Package Plant</t>
  </si>
  <si>
    <t>3.5km of pipeline and 1 protection of abstraction and sealing of 1 reservoir</t>
  </si>
  <si>
    <t>R8, 000, 000. 00</t>
  </si>
  <si>
    <t>Laersdrift Water Supply Intervention</t>
  </si>
  <si>
    <t>8 km reticulation network, 22 communal stand pipes and 1 storage tank</t>
  </si>
  <si>
    <t xml:space="preserve">R9, 000, 000. 00 </t>
  </si>
  <si>
    <t>Phokwane/Brooklyn Water Supply</t>
  </si>
  <si>
    <t>3km of rising main and 1 elevated tank</t>
  </si>
  <si>
    <t xml:space="preserve"> R4, 000, 000. 00 </t>
  </si>
  <si>
    <t>Legolaneng VDIP</t>
  </si>
  <si>
    <t>Sanitation</t>
  </si>
  <si>
    <t>440 VDIP</t>
  </si>
  <si>
    <t>R7, 000, 000. 00</t>
  </si>
  <si>
    <t>Project to be implemeted in house</t>
  </si>
  <si>
    <t>Maebe Drilling and Equipping of Borehole</t>
  </si>
  <si>
    <t>1 Pump station constructed and 1 Reverse Osmosis Water Treatment Package Plant and 1 storage tank installed</t>
  </si>
  <si>
    <t>R13, 000, 000. 00</t>
  </si>
  <si>
    <t>To be advertised</t>
  </si>
  <si>
    <t>PLANNING &amp; ECONOMIC DEVELOPMENT</t>
  </si>
  <si>
    <t>System Integration</t>
  </si>
  <si>
    <t>-</t>
  </si>
  <si>
    <t>Integration of GIS with Billing System for a period of 3 years</t>
  </si>
  <si>
    <t>New project</t>
  </si>
  <si>
    <t>B&amp;N Organisational</t>
  </si>
  <si>
    <t>OS:Personnel and Labour</t>
  </si>
  <si>
    <t>Occupational Health and Safety (OHS)</t>
  </si>
  <si>
    <t xml:space="preserve">Facilitate development of Industrial Development Master Plan for the Special Economic Zone (SEZ) </t>
  </si>
  <si>
    <t>36052260600EQQ22ZZWD</t>
  </si>
  <si>
    <t xml:space="preserve">Facilitate Enterprise and Supplier Development Programme </t>
  </si>
  <si>
    <t>36052260600EQP95ZZHO</t>
  </si>
  <si>
    <t>3 Quotations</t>
  </si>
  <si>
    <t xml:space="preserve">Support to SMMEs and Co-operatives </t>
  </si>
  <si>
    <t>36052260600EQP88ZZWD</t>
  </si>
  <si>
    <t>Notice</t>
  </si>
  <si>
    <t xml:space="preserve">Facilitate Small Scale Mining Seminars and Workshops </t>
  </si>
  <si>
    <t>36052260600EQP89ZZWD</t>
  </si>
  <si>
    <t xml:space="preserve">Facilitate Economic Development Forums (Mining, Tourism, LED &amp; Agric.) </t>
  </si>
  <si>
    <t>36052270400EQP33ZZWD</t>
  </si>
  <si>
    <t xml:space="preserve">Facilitate review of SDM Tourism Strategy </t>
  </si>
  <si>
    <t>36052260600EQQ28ZZWD</t>
  </si>
  <si>
    <t xml:space="preserve">Facilitate development of SMMEs and Cooperatives development strategy </t>
  </si>
  <si>
    <t>36052260600EQP32ZZWD</t>
  </si>
  <si>
    <t>7 days notice</t>
  </si>
  <si>
    <t>SK-8/3/1-11/2020/2021</t>
  </si>
  <si>
    <t>Asset Management support</t>
  </si>
  <si>
    <t>Scanners for moveable assets</t>
  </si>
  <si>
    <t xml:space="preserve">Tender </t>
  </si>
  <si>
    <t>Data collection and Indegent verification</t>
  </si>
  <si>
    <t>Open tender</t>
  </si>
  <si>
    <t>MIG</t>
  </si>
  <si>
    <t>Ephraim Mogale VIP Backlog Programme (Phase2,3 CO )</t>
  </si>
  <si>
    <t>MIG/LP/1622/W/13/15</t>
  </si>
  <si>
    <t>14/05/2021</t>
  </si>
  <si>
    <t xml:space="preserve">Elias Motswaledi VIP Backlog Programme (Phase 2,3 CO) </t>
  </si>
  <si>
    <t>MIG/LP/1998/S/14/18</t>
  </si>
  <si>
    <t>Zaaiplaas Village Reticulation  Phase 2 (Vlakfontein, Sovolo and remaining villages) - CO</t>
  </si>
  <si>
    <t>MIG/LP/1449/W/12/14</t>
  </si>
  <si>
    <t>Makhuduthamaga VIP Backlog Programme (Phase 2,3 CO) - Incl. Malokela, Motsiri, Schoornoord</t>
  </si>
  <si>
    <t>MIG/LP/1996/S/14/18</t>
  </si>
  <si>
    <t>Ga -Mogashoa(Senkapudi) and Ga- Mogashoa(Manamane)</t>
  </si>
  <si>
    <t>35106446020MGH04ZZWD</t>
  </si>
  <si>
    <t>MIG/LP/2264/W/18/20</t>
  </si>
  <si>
    <t>NSD07 Regional Water Scheme Construction of Concrete Reservoirs</t>
  </si>
  <si>
    <t>35106446020MGH05ZZWD</t>
  </si>
  <si>
    <t>MIG/LP/2265/W/18/21</t>
  </si>
  <si>
    <t>De Hoop/Nebo Plateau/Schoonoord Water Scheme Villages: Makgeru, Ga Ratau &amp; Matekane</t>
  </si>
  <si>
    <t>35106446020MGH06ZZWD</t>
  </si>
  <si>
    <t>MIG/LP/2287/W/19/22</t>
  </si>
  <si>
    <t xml:space="preserve">Fetakgomo VIP Backlog Programme (Phase 2,3 CO) </t>
  </si>
  <si>
    <t>MIG/LP/1619/S/13/15</t>
  </si>
  <si>
    <t xml:space="preserve">Tubatse VIP Backlog Programme (Phase 2,3 CO) </t>
  </si>
  <si>
    <t>MIG/LP/1849/W/14/16</t>
  </si>
  <si>
    <t>Motlailana &amp; Makgemeng  Water Supply</t>
  </si>
  <si>
    <t>35106446020MGG65ZZWD</t>
  </si>
  <si>
    <t xml:space="preserve">Malekana Regional Water Scheme </t>
  </si>
  <si>
    <t>35106446020MGH07ZZWD</t>
  </si>
  <si>
    <t>MIG/LP/2263/W/18/21</t>
  </si>
  <si>
    <t xml:space="preserve">Lebalelo South connector pipes and reticulations </t>
  </si>
  <si>
    <t>MIG/LP/2183/W/17/20</t>
  </si>
  <si>
    <t>Lebalelo South: Phase 3 (Ga- Maroga and Motlolo Bulk and Reticulation Infrastructure)</t>
  </si>
  <si>
    <t>35106446020MGH08ZZWD</t>
  </si>
  <si>
    <t>MIG/LP/2262/W/18/21</t>
  </si>
  <si>
    <t>External PMU Support to SDM</t>
  </si>
  <si>
    <t>Water and Sanitation</t>
  </si>
  <si>
    <t>Equitable share</t>
  </si>
  <si>
    <t>Own funding</t>
  </si>
  <si>
    <t>Integrated Programme \ Project Management System</t>
  </si>
  <si>
    <t>Panel of Consultants for water and sanitation</t>
  </si>
  <si>
    <t>OWN FUNDING</t>
  </si>
  <si>
    <t>BUDGET AND TREASURY DEPARTMENT</t>
  </si>
  <si>
    <t>SK8/3/1-07/2020/21</t>
  </si>
  <si>
    <t>Once off</t>
  </si>
  <si>
    <t>2024--2-17</t>
  </si>
  <si>
    <t>20201-09-30</t>
  </si>
  <si>
    <t xml:space="preserve">          SPATIAL PLANNING: GIS</t>
  </si>
  <si>
    <t xml:space="preserve">           LOCAL ECONOMIC DEVELOPMENT</t>
  </si>
  <si>
    <t xml:space="preserve">          REVENUE</t>
  </si>
  <si>
    <t xml:space="preserve">           ASSET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</si>
</sst>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R&quot;#,##0;[Red]\-&quot;R&quot;#,##0"/>
    <numFmt numFmtId="8" formatCode="&quot;R&quot;#,##0.00;[Red]\-&quot;R&quot;#,##0.00"/>
    <numFmt numFmtId="43" formatCode="_-* #,##0.00_-;\-* #,##0.00_-;_-* &quot;-&quot;??_-;_-@_-"/>
    <numFmt numFmtId="164" formatCode="_ * #,##0.00_ ;_ * \-#,##0.00_ ;_ * &quot;-&quot;??_ ;_ @_ "/>
    <numFmt numFmtId="165" formatCode="&quot;R&quot;\ #,##0.00"/>
    <numFmt numFmtId="166" formatCode="#,##0.00_ ;\-#,##0.00\ "/>
    <numFmt numFmtId="167" formatCode="_-* #,##0_-;\-* #,##0_-;_-* &quot;-&quot;??_-;_-@_-"/>
    <numFmt numFmtId="168" formatCode="_ &quot;R&quot;\ * #,##0.00_ ;_ &quot;R&quot;\ * \-#,##0.00_ ;_ &quot;R&quot;\ * &quot;-&quot;??_ ;_ @_ "/>
    <numFmt numFmtId="169" formatCode="&quot;R&quot;#,##0.00"/>
  </numFmts>
  <fonts count="48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2"/>
      <color rgb="FFFF0000"/>
      <name val="Arial Narrow"/>
      <family val="2"/>
    </font>
    <font>
      <sz val="11"/>
      <name val="Calibri"/>
      <family val="2"/>
      <scheme val="minor"/>
    </font>
    <font>
      <i/>
      <sz val="12"/>
      <name val="Arial Narrow"/>
      <family val="2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4"/>
      <name val="Calibri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7" fillId="0" borderId="0"/>
    <xf numFmtId="16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6" fillId="10" borderId="0" applyNumberFormat="0" applyBorder="0" applyAlignment="0" applyProtection="0"/>
  </cellStyleXfs>
  <cellXfs count="501">
    <xf numFmtId="0" fontId="0" fillId="0" borderId="0" xfId="0"/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left" vertical="top" wrapText="1"/>
    </xf>
    <xf numFmtId="0" fontId="0" fillId="0" borderId="5" xfId="0" applyBorder="1"/>
    <xf numFmtId="0" fontId="3" fillId="4" borderId="2" xfId="0" applyFont="1" applyFill="1" applyBorder="1" applyAlignment="1">
      <alignment horizontal="left" vertical="top" wrapText="1"/>
    </xf>
    <xf numFmtId="0" fontId="2" fillId="0" borderId="5" xfId="0" applyFont="1" applyBorder="1"/>
    <xf numFmtId="3" fontId="3" fillId="4" borderId="2" xfId="0" applyNumberFormat="1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3" fontId="3" fillId="4" borderId="3" xfId="0" applyNumberFormat="1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1" fillId="3" borderId="10" xfId="0" applyFont="1" applyFill="1" applyBorder="1"/>
    <xf numFmtId="0" fontId="2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/>
    <xf numFmtId="0" fontId="1" fillId="3" borderId="11" xfId="0" applyFont="1" applyFill="1" applyBorder="1"/>
    <xf numFmtId="0" fontId="2" fillId="4" borderId="5" xfId="0" applyFont="1" applyFill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19" xfId="0" applyFont="1" applyBorder="1"/>
    <xf numFmtId="0" fontId="2" fillId="0" borderId="20" xfId="0" applyFont="1" applyBorder="1"/>
    <xf numFmtId="0" fontId="1" fillId="0" borderId="20" xfId="0" applyFont="1" applyBorder="1"/>
    <xf numFmtId="0" fontId="2" fillId="0" borderId="21" xfId="0" applyFont="1" applyBorder="1"/>
    <xf numFmtId="0" fontId="1" fillId="0" borderId="6" xfId="0" applyFont="1" applyBorder="1"/>
    <xf numFmtId="0" fontId="2" fillId="0" borderId="7" xfId="0" applyFont="1" applyBorder="1"/>
    <xf numFmtId="0" fontId="1" fillId="0" borderId="7" xfId="0" applyFont="1" applyBorder="1"/>
    <xf numFmtId="0" fontId="2" fillId="0" borderId="8" xfId="0" applyFont="1" applyBorder="1"/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2" fillId="4" borderId="2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15" fontId="2" fillId="4" borderId="3" xfId="0" applyNumberFormat="1" applyFont="1" applyFill="1" applyBorder="1" applyAlignment="1">
      <alignment horizontal="left" vertical="top"/>
    </xf>
    <xf numFmtId="0" fontId="2" fillId="4" borderId="23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15" fontId="2" fillId="4" borderId="1" xfId="0" applyNumberFormat="1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2" fillId="4" borderId="24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15" fontId="2" fillId="4" borderId="2" xfId="0" applyNumberFormat="1" applyFont="1" applyFill="1" applyBorder="1" applyAlignment="1">
      <alignment horizontal="left" vertical="top"/>
    </xf>
    <xf numFmtId="0" fontId="2" fillId="4" borderId="25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3" fontId="1" fillId="5" borderId="7" xfId="0" applyNumberFormat="1" applyFont="1" applyFill="1" applyBorder="1" applyAlignment="1">
      <alignment horizontal="left" vertical="top"/>
    </xf>
    <xf numFmtId="3" fontId="2" fillId="5" borderId="7" xfId="0" applyNumberFormat="1" applyFont="1" applyFill="1" applyBorder="1" applyAlignment="1">
      <alignment horizontal="left" vertical="top"/>
    </xf>
    <xf numFmtId="0" fontId="2" fillId="5" borderId="8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horizontal="left" vertical="top"/>
    </xf>
    <xf numFmtId="3" fontId="2" fillId="4" borderId="3" xfId="0" applyNumberFormat="1" applyFont="1" applyFill="1" applyBorder="1" applyAlignment="1">
      <alignment horizontal="left" vertical="top" wrapText="1"/>
    </xf>
    <xf numFmtId="3" fontId="1" fillId="6" borderId="7" xfId="0" applyNumberFormat="1" applyFont="1" applyFill="1" applyBorder="1" applyAlignment="1">
      <alignment horizontal="left" vertical="top"/>
    </xf>
    <xf numFmtId="0" fontId="1" fillId="7" borderId="6" xfId="0" applyFont="1" applyFill="1" applyBorder="1" applyAlignment="1">
      <alignment horizontal="left" vertical="top"/>
    </xf>
    <xf numFmtId="0" fontId="2" fillId="7" borderId="7" xfId="0" applyFont="1" applyFill="1" applyBorder="1" applyAlignment="1">
      <alignment horizontal="left" vertical="top"/>
    </xf>
    <xf numFmtId="0" fontId="2" fillId="7" borderId="8" xfId="0" applyFont="1" applyFill="1" applyBorder="1" applyAlignment="1">
      <alignment horizontal="left" vertical="top"/>
    </xf>
    <xf numFmtId="0" fontId="0" fillId="0" borderId="0" xfId="0" applyBorder="1"/>
    <xf numFmtId="0" fontId="2" fillId="4" borderId="23" xfId="0" applyFont="1" applyFill="1" applyBorder="1" applyAlignment="1">
      <alignment horizontal="left" vertical="top" wrapText="1"/>
    </xf>
    <xf numFmtId="3" fontId="2" fillId="4" borderId="1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3" fontId="10" fillId="0" borderId="18" xfId="0" applyNumberFormat="1" applyFont="1" applyFill="1" applyBorder="1" applyAlignment="1">
      <alignment horizontal="right" vertical="top" wrapText="1"/>
    </xf>
    <xf numFmtId="3" fontId="10" fillId="0" borderId="18" xfId="0" applyNumberFormat="1" applyFont="1" applyFill="1" applyBorder="1" applyAlignment="1">
      <alignment horizontal="right" vertical="top"/>
    </xf>
    <xf numFmtId="0" fontId="11" fillId="0" borderId="5" xfId="0" applyFont="1" applyBorder="1"/>
    <xf numFmtId="0" fontId="9" fillId="0" borderId="5" xfId="0" applyFont="1" applyBorder="1"/>
    <xf numFmtId="165" fontId="3" fillId="4" borderId="1" xfId="0" applyNumberFormat="1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 wrapText="1"/>
    </xf>
    <xf numFmtId="0" fontId="3" fillId="4" borderId="25" xfId="0" applyFont="1" applyFill="1" applyBorder="1" applyAlignment="1">
      <alignment horizontal="center" vertical="top" wrapText="1"/>
    </xf>
    <xf numFmtId="15" fontId="3" fillId="4" borderId="3" xfId="0" applyNumberFormat="1" applyFont="1" applyFill="1" applyBorder="1" applyAlignment="1">
      <alignment horizontal="left" vertical="top"/>
    </xf>
    <xf numFmtId="0" fontId="3" fillId="4" borderId="17" xfId="0" applyFont="1" applyFill="1" applyBorder="1" applyAlignment="1">
      <alignment horizontal="left" vertical="top"/>
    </xf>
    <xf numFmtId="15" fontId="3" fillId="4" borderId="15" xfId="0" applyNumberFormat="1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4" fillId="7" borderId="6" xfId="0" applyFont="1" applyFill="1" applyBorder="1" applyAlignment="1">
      <alignment horizontal="left" vertical="top"/>
    </xf>
    <xf numFmtId="0" fontId="3" fillId="7" borderId="7" xfId="0" applyFont="1" applyFill="1" applyBorder="1" applyAlignment="1">
      <alignment horizontal="left" vertical="top"/>
    </xf>
    <xf numFmtId="0" fontId="3" fillId="7" borderId="8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/>
    </xf>
    <xf numFmtId="0" fontId="3" fillId="4" borderId="26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 vertical="top"/>
    </xf>
    <xf numFmtId="0" fontId="8" fillId="4" borderId="15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/>
    </xf>
    <xf numFmtId="3" fontId="10" fillId="0" borderId="25" xfId="0" applyNumberFormat="1" applyFont="1" applyFill="1" applyBorder="1" applyAlignment="1">
      <alignment horizontal="right" vertical="top"/>
    </xf>
    <xf numFmtId="166" fontId="5" fillId="0" borderId="13" xfId="0" applyNumberFormat="1" applyFont="1" applyFill="1" applyBorder="1" applyAlignment="1" applyProtection="1">
      <alignment horizontal="right"/>
    </xf>
    <xf numFmtId="166" fontId="5" fillId="0" borderId="1" xfId="0" applyNumberFormat="1" applyFont="1" applyFill="1" applyBorder="1" applyAlignment="1" applyProtection="1">
      <alignment horizontal="right"/>
    </xf>
    <xf numFmtId="0" fontId="3" fillId="4" borderId="15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left" vertical="top"/>
    </xf>
    <xf numFmtId="3" fontId="4" fillId="6" borderId="20" xfId="0" applyNumberFormat="1" applyFont="1" applyFill="1" applyBorder="1" applyAlignment="1">
      <alignment horizontal="right" vertical="top"/>
    </xf>
    <xf numFmtId="0" fontId="3" fillId="8" borderId="26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horizontal="left" vertical="top"/>
    </xf>
    <xf numFmtId="0" fontId="3" fillId="8" borderId="3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left" vertical="top" wrapText="1"/>
    </xf>
    <xf numFmtId="166" fontId="5" fillId="8" borderId="27" xfId="0" applyNumberFormat="1" applyFont="1" applyFill="1" applyBorder="1" applyAlignment="1" applyProtection="1">
      <alignment horizontal="right"/>
    </xf>
    <xf numFmtId="15" fontId="3" fillId="8" borderId="3" xfId="0" applyNumberFormat="1" applyFont="1" applyFill="1" applyBorder="1" applyAlignment="1">
      <alignment horizontal="left" vertical="top"/>
    </xf>
    <xf numFmtId="0" fontId="3" fillId="8" borderId="14" xfId="0" applyFont="1" applyFill="1" applyBorder="1" applyAlignment="1">
      <alignment horizontal="left" vertical="top" wrapText="1"/>
    </xf>
    <xf numFmtId="15" fontId="13" fillId="4" borderId="3" xfId="0" applyNumberFormat="1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3" fillId="4" borderId="23" xfId="0" applyFont="1" applyFill="1" applyBorder="1" applyAlignment="1">
      <alignment horizontal="left" vertical="top" wrapText="1"/>
    </xf>
    <xf numFmtId="0" fontId="2" fillId="0" borderId="30" xfId="0" applyFont="1" applyBorder="1"/>
    <xf numFmtId="0" fontId="2" fillId="0" borderId="31" xfId="0" applyFont="1" applyBorder="1"/>
    <xf numFmtId="0" fontId="1" fillId="0" borderId="31" xfId="0" applyFont="1" applyBorder="1" applyAlignment="1">
      <alignment horizontal="center"/>
    </xf>
    <xf numFmtId="164" fontId="1" fillId="3" borderId="33" xfId="0" applyNumberFormat="1" applyFont="1" applyFill="1" applyBorder="1"/>
    <xf numFmtId="0" fontId="2" fillId="4" borderId="32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horizontal="left" vertical="top"/>
    </xf>
    <xf numFmtId="0" fontId="2" fillId="4" borderId="28" xfId="0" applyFont="1" applyFill="1" applyBorder="1" applyAlignment="1">
      <alignment horizontal="left" vertical="top"/>
    </xf>
    <xf numFmtId="3" fontId="1" fillId="5" borderId="30" xfId="0" applyNumberFormat="1" applyFont="1" applyFill="1" applyBorder="1" applyAlignment="1">
      <alignment horizontal="left" vertical="top"/>
    </xf>
    <xf numFmtId="0" fontId="2" fillId="6" borderId="30" xfId="0" applyFont="1" applyFill="1" applyBorder="1" applyAlignment="1">
      <alignment horizontal="left" vertical="top"/>
    </xf>
    <xf numFmtId="3" fontId="2" fillId="4" borderId="32" xfId="0" applyNumberFormat="1" applyFont="1" applyFill="1" applyBorder="1" applyAlignment="1">
      <alignment horizontal="left" vertical="top" wrapText="1"/>
    </xf>
    <xf numFmtId="3" fontId="2" fillId="4" borderId="27" xfId="0" applyNumberFormat="1" applyFont="1" applyFill="1" applyBorder="1" applyAlignment="1">
      <alignment horizontal="left" vertical="top" wrapText="1"/>
    </xf>
    <xf numFmtId="3" fontId="1" fillId="6" borderId="30" xfId="0" applyNumberFormat="1" applyFont="1" applyFill="1" applyBorder="1" applyAlignment="1">
      <alignment horizontal="left" vertical="top"/>
    </xf>
    <xf numFmtId="0" fontId="2" fillId="7" borderId="33" xfId="0" applyFont="1" applyFill="1" applyBorder="1" applyAlignment="1">
      <alignment horizontal="left" vertical="top"/>
    </xf>
    <xf numFmtId="166" fontId="5" fillId="0" borderId="27" xfId="0" applyNumberFormat="1" applyFont="1" applyFill="1" applyBorder="1" applyAlignment="1" applyProtection="1">
      <alignment horizontal="right"/>
    </xf>
    <xf numFmtId="3" fontId="4" fillId="6" borderId="31" xfId="0" applyNumberFormat="1" applyFont="1" applyFill="1" applyBorder="1" applyAlignment="1">
      <alignment horizontal="right" vertical="top"/>
    </xf>
    <xf numFmtId="0" fontId="3" fillId="7" borderId="30" xfId="0" applyFont="1" applyFill="1" applyBorder="1" applyAlignment="1">
      <alignment horizontal="left" vertical="top"/>
    </xf>
    <xf numFmtId="166" fontId="5" fillId="0" borderId="29" xfId="0" applyNumberFormat="1" applyFont="1" applyFill="1" applyBorder="1" applyAlignment="1" applyProtection="1">
      <alignment horizontal="right"/>
    </xf>
    <xf numFmtId="3" fontId="10" fillId="0" borderId="27" xfId="0" applyNumberFormat="1" applyFont="1" applyFill="1" applyBorder="1" applyAlignment="1">
      <alignment horizontal="right" vertical="top" wrapText="1"/>
    </xf>
    <xf numFmtId="3" fontId="10" fillId="0" borderId="27" xfId="0" applyNumberFormat="1" applyFont="1" applyFill="1" applyBorder="1" applyAlignment="1">
      <alignment horizontal="right" vertical="top"/>
    </xf>
    <xf numFmtId="3" fontId="10" fillId="0" borderId="28" xfId="0" applyNumberFormat="1" applyFont="1" applyFill="1" applyBorder="1" applyAlignment="1">
      <alignment horizontal="right" vertical="top"/>
    </xf>
    <xf numFmtId="0" fontId="2" fillId="0" borderId="34" xfId="0" applyFont="1" applyBorder="1"/>
    <xf numFmtId="0" fontId="2" fillId="0" borderId="35" xfId="0" applyFont="1" applyBorder="1"/>
    <xf numFmtId="0" fontId="1" fillId="0" borderId="35" xfId="0" applyFont="1" applyBorder="1" applyAlignment="1">
      <alignment horizontal="center"/>
    </xf>
    <xf numFmtId="0" fontId="2" fillId="4" borderId="37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1" fillId="3" borderId="39" xfId="0" applyFont="1" applyFill="1" applyBorder="1"/>
    <xf numFmtId="0" fontId="2" fillId="4" borderId="37" xfId="0" applyFont="1" applyFill="1" applyBorder="1" applyAlignment="1">
      <alignment horizontal="left" vertical="top"/>
    </xf>
    <xf numFmtId="3" fontId="2" fillId="5" borderId="34" xfId="0" applyNumberFormat="1" applyFont="1" applyFill="1" applyBorder="1" applyAlignment="1">
      <alignment horizontal="left" vertical="top"/>
    </xf>
    <xf numFmtId="0" fontId="2" fillId="6" borderId="34" xfId="0" applyFont="1" applyFill="1" applyBorder="1" applyAlignment="1">
      <alignment horizontal="left" vertical="top"/>
    </xf>
    <xf numFmtId="0" fontId="2" fillId="7" borderId="3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6" borderId="34" xfId="0" applyFont="1" applyFill="1" applyBorder="1" applyAlignment="1">
      <alignment horizontal="left" vertical="top"/>
    </xf>
    <xf numFmtId="0" fontId="3" fillId="7" borderId="34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8" borderId="37" xfId="0" applyFont="1" applyFill="1" applyBorder="1" applyAlignment="1">
      <alignment horizontal="left" vertical="top"/>
    </xf>
    <xf numFmtId="0" fontId="3" fillId="4" borderId="40" xfId="0" applyFont="1" applyFill="1" applyBorder="1" applyAlignment="1">
      <alignment horizontal="left" vertical="top"/>
    </xf>
    <xf numFmtId="0" fontId="2" fillId="0" borderId="13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1" fillId="5" borderId="1" xfId="0" applyNumberFormat="1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/>
    </xf>
    <xf numFmtId="3" fontId="1" fillId="6" borderId="1" xfId="0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3" fontId="4" fillId="6" borderId="1" xfId="0" applyNumberFormat="1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164" fontId="1" fillId="3" borderId="13" xfId="0" applyNumberFormat="1" applyFont="1" applyFill="1" applyBorder="1"/>
    <xf numFmtId="0" fontId="3" fillId="6" borderId="9" xfId="0" applyFont="1" applyFill="1" applyBorder="1" applyAlignment="1">
      <alignment horizontal="left" vertical="top"/>
    </xf>
    <xf numFmtId="0" fontId="3" fillId="6" borderId="10" xfId="0" applyFont="1" applyFill="1" applyBorder="1" applyAlignment="1">
      <alignment horizontal="left" vertical="top"/>
    </xf>
    <xf numFmtId="3" fontId="4" fillId="6" borderId="10" xfId="0" applyNumberFormat="1" applyFont="1" applyFill="1" applyBorder="1" applyAlignment="1">
      <alignment horizontal="right" vertical="top"/>
    </xf>
    <xf numFmtId="3" fontId="4" fillId="6" borderId="33" xfId="0" applyNumberFormat="1" applyFont="1" applyFill="1" applyBorder="1" applyAlignment="1">
      <alignment horizontal="right" vertical="top"/>
    </xf>
    <xf numFmtId="3" fontId="4" fillId="6" borderId="2" xfId="0" applyNumberFormat="1" applyFont="1" applyFill="1" applyBorder="1" applyAlignment="1">
      <alignment horizontal="left" vertical="top"/>
    </xf>
    <xf numFmtId="0" fontId="3" fillId="6" borderId="39" xfId="0" applyFont="1" applyFill="1" applyBorder="1" applyAlignment="1">
      <alignment horizontal="left" vertical="top"/>
    </xf>
    <xf numFmtId="0" fontId="3" fillId="6" borderId="11" xfId="0" applyFont="1" applyFill="1" applyBorder="1" applyAlignment="1">
      <alignment horizontal="left" vertical="top"/>
    </xf>
    <xf numFmtId="0" fontId="12" fillId="0" borderId="1" xfId="0" applyFont="1" applyBorder="1"/>
    <xf numFmtId="0" fontId="0" fillId="9" borderId="0" xfId="0" applyFill="1"/>
    <xf numFmtId="6" fontId="12" fillId="0" borderId="1" xfId="0" applyNumberFormat="1" applyFont="1" applyBorder="1"/>
    <xf numFmtId="6" fontId="0" fillId="0" borderId="1" xfId="0" applyNumberFormat="1" applyBorder="1"/>
    <xf numFmtId="0" fontId="15" fillId="0" borderId="7" xfId="0" applyFont="1" applyBorder="1"/>
    <xf numFmtId="0" fontId="15" fillId="0" borderId="20" xfId="0" applyFont="1" applyBorder="1"/>
    <xf numFmtId="0" fontId="16" fillId="0" borderId="20" xfId="0" applyFont="1" applyBorder="1" applyAlignment="1">
      <alignment horizontal="center"/>
    </xf>
    <xf numFmtId="0" fontId="16" fillId="3" borderId="10" xfId="0" applyFont="1" applyFill="1" applyBorder="1"/>
    <xf numFmtId="0" fontId="17" fillId="4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/>
    </xf>
    <xf numFmtId="0" fontId="16" fillId="5" borderId="7" xfId="0" applyFont="1" applyFill="1" applyBorder="1" applyAlignment="1">
      <alignment horizontal="left" vertical="top"/>
    </xf>
    <xf numFmtId="0" fontId="16" fillId="6" borderId="7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7" borderId="7" xfId="0" applyFont="1" applyFill="1" applyBorder="1" applyAlignment="1">
      <alignment horizontal="left" vertical="top"/>
    </xf>
    <xf numFmtId="165" fontId="17" fillId="4" borderId="1" xfId="0" applyNumberFormat="1" applyFont="1" applyFill="1" applyBorder="1" applyAlignment="1">
      <alignment horizontal="left" vertical="top" wrapText="1"/>
    </xf>
    <xf numFmtId="165" fontId="17" fillId="4" borderId="2" xfId="0" applyNumberFormat="1" applyFont="1" applyFill="1" applyBorder="1" applyAlignment="1">
      <alignment horizontal="left" vertical="top" wrapText="1"/>
    </xf>
    <xf numFmtId="165" fontId="17" fillId="4" borderId="15" xfId="0" applyNumberFormat="1" applyFont="1" applyFill="1" applyBorder="1" applyAlignment="1">
      <alignment horizontal="left" vertical="top" wrapText="1"/>
    </xf>
    <xf numFmtId="0" fontId="18" fillId="6" borderId="7" xfId="0" applyFont="1" applyFill="1" applyBorder="1" applyAlignment="1">
      <alignment horizontal="left" vertical="top"/>
    </xf>
    <xf numFmtId="0" fontId="17" fillId="7" borderId="7" xfId="0" applyFont="1" applyFill="1" applyBorder="1" applyAlignment="1">
      <alignment horizontal="left" vertical="top"/>
    </xf>
    <xf numFmtId="0" fontId="19" fillId="0" borderId="22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8" borderId="24" xfId="0" applyFont="1" applyFill="1" applyBorder="1" applyAlignment="1">
      <alignment horizontal="left" vertical="top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horizontal="left" vertical="top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/>
    <xf numFmtId="0" fontId="22" fillId="0" borderId="0" xfId="0" applyFont="1"/>
    <xf numFmtId="0" fontId="6" fillId="4" borderId="2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 wrapText="1"/>
    </xf>
    <xf numFmtId="3" fontId="24" fillId="0" borderId="1" xfId="0" applyNumberFormat="1" applyFont="1" applyBorder="1" applyAlignment="1">
      <alignment vertical="top" wrapText="1"/>
    </xf>
    <xf numFmtId="164" fontId="25" fillId="4" borderId="3" xfId="0" applyNumberFormat="1" applyFont="1" applyFill="1" applyBorder="1" applyAlignment="1" applyProtection="1">
      <alignment horizontal="left" vertical="top"/>
      <protection locked="0"/>
    </xf>
    <xf numFmtId="164" fontId="25" fillId="4" borderId="32" xfId="0" applyNumberFormat="1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horizontal="left" vertical="top"/>
    </xf>
    <xf numFmtId="15" fontId="6" fillId="4" borderId="3" xfId="0" applyNumberFormat="1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top"/>
    </xf>
    <xf numFmtId="164" fontId="25" fillId="4" borderId="1" xfId="0" applyNumberFormat="1" applyFont="1" applyFill="1" applyBorder="1" applyAlignment="1" applyProtection="1">
      <alignment horizontal="left" vertical="top"/>
      <protection locked="0"/>
    </xf>
    <xf numFmtId="164" fontId="25" fillId="4" borderId="27" xfId="0" applyNumberFormat="1" applyFont="1" applyFill="1" applyBorder="1" applyAlignment="1" applyProtection="1">
      <alignment horizontal="left" vertical="top"/>
      <protection locked="0"/>
    </xf>
    <xf numFmtId="164" fontId="25" fillId="4" borderId="1" xfId="0" applyNumberFormat="1" applyFont="1" applyFill="1" applyBorder="1" applyAlignment="1">
      <alignment horizontal="left" vertical="top" wrapText="1"/>
    </xf>
    <xf numFmtId="164" fontId="25" fillId="4" borderId="27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168" fontId="2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5" fillId="0" borderId="1" xfId="0" applyFont="1" applyBorder="1" applyAlignment="1"/>
    <xf numFmtId="0" fontId="21" fillId="0" borderId="1" xfId="0" applyFont="1" applyBorder="1" applyAlignment="1">
      <alignment vertical="center" wrapText="1"/>
    </xf>
    <xf numFmtId="0" fontId="22" fillId="0" borderId="0" xfId="0" applyFont="1" applyBorder="1"/>
    <xf numFmtId="15" fontId="6" fillId="4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vertical="top" wrapText="1"/>
    </xf>
    <xf numFmtId="167" fontId="25" fillId="0" borderId="1" xfId="3" applyNumberFormat="1" applyFont="1" applyFill="1" applyBorder="1" applyAlignment="1">
      <alignment wrapText="1"/>
    </xf>
    <xf numFmtId="0" fontId="3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33" fillId="0" borderId="1" xfId="0" applyFont="1" applyBorder="1" applyAlignment="1">
      <alignment wrapText="1"/>
    </xf>
    <xf numFmtId="0" fontId="6" fillId="0" borderId="0" xfId="0" applyFont="1"/>
    <xf numFmtId="167" fontId="25" fillId="0" borderId="1" xfId="3" applyNumberFormat="1" applyFont="1" applyFill="1" applyBorder="1" applyAlignment="1">
      <alignment vertical="top" wrapText="1"/>
    </xf>
    <xf numFmtId="167" fontId="25" fillId="4" borderId="1" xfId="3" applyNumberFormat="1" applyFont="1" applyFill="1" applyBorder="1" applyAlignment="1">
      <alignment vertical="top" wrapText="1"/>
    </xf>
    <xf numFmtId="3" fontId="6" fillId="4" borderId="1" xfId="0" applyNumberFormat="1" applyFont="1" applyFill="1" applyBorder="1" applyAlignment="1">
      <alignment vertical="top" wrapText="1"/>
    </xf>
    <xf numFmtId="0" fontId="0" fillId="4" borderId="1" xfId="0" applyFill="1" applyBorder="1"/>
    <xf numFmtId="0" fontId="22" fillId="4" borderId="0" xfId="0" applyFont="1" applyFill="1" applyBorder="1"/>
    <xf numFmtId="0" fontId="0" fillId="4" borderId="0" xfId="0" applyFill="1"/>
    <xf numFmtId="0" fontId="34" fillId="0" borderId="1" xfId="0" applyFont="1" applyBorder="1" applyAlignment="1">
      <alignment vertical="top" wrapText="1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4" borderId="27" xfId="0" applyNumberFormat="1" applyFont="1" applyFill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vertical="top" wrapText="1"/>
    </xf>
    <xf numFmtId="164" fontId="3" fillId="4" borderId="27" xfId="0" applyNumberFormat="1" applyFont="1" applyFill="1" applyBorder="1" applyAlignment="1">
      <alignment horizontal="left" vertical="top" wrapText="1"/>
    </xf>
    <xf numFmtId="0" fontId="2" fillId="5" borderId="6" xfId="0" applyFont="1" applyFill="1" applyBorder="1"/>
    <xf numFmtId="0" fontId="1" fillId="5" borderId="7" xfId="0" applyFont="1" applyFill="1" applyBorder="1"/>
    <xf numFmtId="0" fontId="2" fillId="5" borderId="7" xfId="0" applyFont="1" applyFill="1" applyBorder="1"/>
    <xf numFmtId="0" fontId="3" fillId="4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 vertical="top"/>
    </xf>
    <xf numFmtId="166" fontId="5" fillId="0" borderId="1" xfId="0" applyNumberFormat="1" applyFont="1" applyBorder="1" applyAlignment="1">
      <alignment horizontal="right"/>
    </xf>
    <xf numFmtId="166" fontId="5" fillId="0" borderId="27" xfId="0" applyNumberFormat="1" applyFont="1" applyBorder="1" applyAlignment="1">
      <alignment horizontal="right"/>
    </xf>
    <xf numFmtId="0" fontId="9" fillId="0" borderId="0" xfId="0" applyFont="1"/>
    <xf numFmtId="165" fontId="3" fillId="4" borderId="2" xfId="0" applyNumberFormat="1" applyFont="1" applyFill="1" applyBorder="1" applyAlignment="1">
      <alignment horizontal="left" vertical="top" wrapText="1"/>
    </xf>
    <xf numFmtId="165" fontId="3" fillId="4" borderId="15" xfId="0" applyNumberFormat="1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35" fillId="0" borderId="2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/>
    </xf>
    <xf numFmtId="166" fontId="5" fillId="0" borderId="13" xfId="0" applyNumberFormat="1" applyFont="1" applyBorder="1" applyAlignment="1">
      <alignment horizontal="right"/>
    </xf>
    <xf numFmtId="166" fontId="5" fillId="0" borderId="29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0" fontId="35" fillId="8" borderId="24" xfId="0" applyFont="1" applyFill="1" applyBorder="1" applyAlignment="1">
      <alignment horizontal="left" vertical="top" wrapText="1"/>
    </xf>
    <xf numFmtId="166" fontId="5" fillId="8" borderId="27" xfId="0" applyNumberFormat="1" applyFont="1" applyFill="1" applyBorder="1" applyAlignment="1">
      <alignment horizontal="right"/>
    </xf>
    <xf numFmtId="0" fontId="3" fillId="0" borderId="26" xfId="0" applyFont="1" applyBorder="1" applyAlignment="1">
      <alignment horizontal="left" vertical="top"/>
    </xf>
    <xf numFmtId="0" fontId="36" fillId="0" borderId="24" xfId="0" applyFont="1" applyBorder="1" applyAlignment="1">
      <alignment horizontal="left" vertical="center" wrapText="1"/>
    </xf>
    <xf numFmtId="3" fontId="10" fillId="0" borderId="18" xfId="0" applyNumberFormat="1" applyFont="1" applyBorder="1" applyAlignment="1">
      <alignment horizontal="right" vertical="top" wrapText="1"/>
    </xf>
    <xf numFmtId="3" fontId="10" fillId="0" borderId="27" xfId="0" applyNumberFormat="1" applyFont="1" applyBorder="1" applyAlignment="1">
      <alignment horizontal="right" vertical="top" wrapText="1"/>
    </xf>
    <xf numFmtId="0" fontId="36" fillId="0" borderId="17" xfId="0" applyFont="1" applyBorder="1" applyAlignment="1">
      <alignment horizontal="left" vertical="center" wrapText="1"/>
    </xf>
    <xf numFmtId="3" fontId="10" fillId="0" borderId="18" xfId="0" applyNumberFormat="1" applyFont="1" applyBorder="1" applyAlignment="1">
      <alignment horizontal="right" vertical="top"/>
    </xf>
    <xf numFmtId="3" fontId="10" fillId="0" borderId="27" xfId="0" applyNumberFormat="1" applyFont="1" applyBorder="1" applyAlignment="1">
      <alignment horizontal="right" vertical="top"/>
    </xf>
    <xf numFmtId="0" fontId="36" fillId="0" borderId="15" xfId="0" applyFont="1" applyBorder="1" applyAlignment="1">
      <alignment horizontal="left" vertical="center" wrapText="1"/>
    </xf>
    <xf numFmtId="3" fontId="10" fillId="0" borderId="25" xfId="0" applyNumberFormat="1" applyFont="1" applyBorder="1" applyAlignment="1">
      <alignment horizontal="right" vertical="top"/>
    </xf>
    <xf numFmtId="3" fontId="10" fillId="0" borderId="28" xfId="0" applyNumberFormat="1" applyFont="1" applyBorder="1" applyAlignment="1">
      <alignment horizontal="right" vertical="top"/>
    </xf>
    <xf numFmtId="0" fontId="3" fillId="0" borderId="16" xfId="0" applyFont="1" applyBorder="1" applyAlignment="1">
      <alignment horizontal="left" vertical="top" wrapText="1"/>
    </xf>
    <xf numFmtId="3" fontId="4" fillId="6" borderId="7" xfId="0" applyNumberFormat="1" applyFont="1" applyFill="1" applyBorder="1" applyAlignment="1">
      <alignment horizontal="right" vertical="top"/>
    </xf>
    <xf numFmtId="3" fontId="4" fillId="6" borderId="30" xfId="0" applyNumberFormat="1" applyFont="1" applyFill="1" applyBorder="1" applyAlignment="1">
      <alignment horizontal="right" vertical="top"/>
    </xf>
    <xf numFmtId="0" fontId="24" fillId="0" borderId="1" xfId="0" applyFont="1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8" fillId="0" borderId="1" xfId="0" applyFont="1" applyBorder="1"/>
    <xf numFmtId="0" fontId="38" fillId="0" borderId="1" xfId="0" applyFont="1" applyBorder="1" applyAlignment="1">
      <alignment wrapText="1"/>
    </xf>
    <xf numFmtId="3" fontId="32" fillId="0" borderId="1" xfId="0" applyNumberFormat="1" applyFont="1" applyBorder="1" applyAlignment="1">
      <alignment vertical="top" wrapText="1"/>
    </xf>
    <xf numFmtId="43" fontId="39" fillId="0" borderId="1" xfId="0" applyNumberFormat="1" applyFont="1" applyFill="1" applyBorder="1"/>
    <xf numFmtId="164" fontId="39" fillId="4" borderId="27" xfId="0" applyNumberFormat="1" applyFont="1" applyFill="1" applyBorder="1" applyAlignment="1" applyProtection="1">
      <alignment horizontal="left" vertical="top"/>
      <protection locked="0"/>
    </xf>
    <xf numFmtId="164" fontId="39" fillId="4" borderId="27" xfId="0" applyNumberFormat="1" applyFont="1" applyFill="1" applyBorder="1" applyAlignment="1">
      <alignment horizontal="left" vertical="top" wrapText="1"/>
    </xf>
    <xf numFmtId="0" fontId="30" fillId="4" borderId="17" xfId="0" applyFont="1" applyFill="1" applyBorder="1" applyAlignment="1">
      <alignment horizontal="left" vertical="top"/>
    </xf>
    <xf numFmtId="0" fontId="30" fillId="4" borderId="3" xfId="0" applyFont="1" applyFill="1" applyBorder="1" applyAlignment="1">
      <alignment horizontal="left" vertical="top"/>
    </xf>
    <xf numFmtId="0" fontId="30" fillId="4" borderId="1" xfId="0" applyFont="1" applyFill="1" applyBorder="1" applyAlignment="1">
      <alignment horizontal="left" vertical="top"/>
    </xf>
    <xf numFmtId="164" fontId="39" fillId="4" borderId="1" xfId="0" applyNumberFormat="1" applyFont="1" applyFill="1" applyBorder="1" applyAlignment="1" applyProtection="1">
      <alignment horizontal="left" indent="1"/>
      <protection locked="0"/>
    </xf>
    <xf numFmtId="0" fontId="1" fillId="4" borderId="1" xfId="0" applyFont="1" applyFill="1" applyBorder="1" applyAlignment="1">
      <alignment horizontal="left" vertical="top"/>
    </xf>
    <xf numFmtId="0" fontId="1" fillId="4" borderId="37" xfId="0" applyFont="1" applyFill="1" applyBorder="1" applyAlignment="1">
      <alignment horizontal="left" vertical="top" wrapText="1"/>
    </xf>
    <xf numFmtId="15" fontId="1" fillId="4" borderId="3" xfId="0" applyNumberFormat="1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 wrapText="1"/>
    </xf>
    <xf numFmtId="164" fontId="39" fillId="4" borderId="1" xfId="0" applyNumberFormat="1" applyFont="1" applyFill="1" applyBorder="1" applyAlignment="1">
      <alignment horizontal="left" wrapText="1" indent="1"/>
    </xf>
    <xf numFmtId="164" fontId="39" fillId="4" borderId="1" xfId="0" applyNumberFormat="1" applyFont="1" applyFill="1" applyBorder="1" applyAlignment="1" applyProtection="1">
      <alignment horizontal="left" vertical="top"/>
      <protection locked="0"/>
    </xf>
    <xf numFmtId="0" fontId="30" fillId="4" borderId="3" xfId="0" applyFont="1" applyFill="1" applyBorder="1" applyAlignment="1">
      <alignment horizontal="left" vertical="top" wrapText="1"/>
    </xf>
    <xf numFmtId="0" fontId="30" fillId="4" borderId="1" xfId="0" applyFont="1" applyFill="1" applyBorder="1" applyAlignment="1">
      <alignment horizontal="left" vertical="top" wrapText="1"/>
    </xf>
    <xf numFmtId="164" fontId="26" fillId="4" borderId="1" xfId="0" applyNumberFormat="1" applyFont="1" applyFill="1" applyBorder="1" applyAlignment="1" applyProtection="1">
      <alignment horizontal="left" vertical="top" wrapText="1"/>
      <protection locked="0"/>
    </xf>
    <xf numFmtId="164" fontId="26" fillId="4" borderId="27" xfId="0" applyNumberFormat="1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>
      <alignment horizontal="left" vertical="top"/>
    </xf>
    <xf numFmtId="0" fontId="21" fillId="0" borderId="1" xfId="0" applyFont="1" applyBorder="1" applyAlignment="1">
      <alignment vertical="center"/>
    </xf>
    <xf numFmtId="0" fontId="33" fillId="0" borderId="1" xfId="0" applyFont="1" applyBorder="1"/>
    <xf numFmtId="0" fontId="6" fillId="0" borderId="1" xfId="0" applyFont="1" applyBorder="1" applyAlignment="1">
      <alignment horizontal="right"/>
    </xf>
    <xf numFmtId="43" fontId="6" fillId="0" borderId="1" xfId="4" applyFont="1" applyBorder="1"/>
    <xf numFmtId="43" fontId="6" fillId="0" borderId="1" xfId="4" applyFont="1" applyFill="1" applyBorder="1"/>
    <xf numFmtId="43" fontId="6" fillId="0" borderId="1" xfId="4" applyFont="1" applyBorder="1" applyAlignment="1">
      <alignment vertical="center" wrapText="1"/>
    </xf>
    <xf numFmtId="15" fontId="6" fillId="0" borderId="1" xfId="0" applyNumberFormat="1" applyFont="1" applyBorder="1"/>
    <xf numFmtId="0" fontId="41" fillId="4" borderId="1" xfId="0" applyFont="1" applyFill="1" applyBorder="1" applyAlignment="1">
      <alignment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41" fillId="0" borderId="1" xfId="0" applyFont="1" applyBorder="1" applyAlignment="1">
      <alignment horizontal="left" vertical="center" wrapText="1"/>
    </xf>
    <xf numFmtId="14" fontId="25" fillId="0" borderId="1" xfId="0" applyNumberFormat="1" applyFont="1" applyBorder="1" applyAlignment="1" applyProtection="1">
      <alignment vertical="center"/>
      <protection locked="0"/>
    </xf>
    <xf numFmtId="167" fontId="0" fillId="0" borderId="0" xfId="5" applyNumberFormat="1" applyFont="1"/>
    <xf numFmtId="0" fontId="25" fillId="4" borderId="1" xfId="0" applyFont="1" applyFill="1" applyBorder="1"/>
    <xf numFmtId="0" fontId="41" fillId="0" borderId="1" xfId="0" applyFont="1" applyBorder="1"/>
    <xf numFmtId="0" fontId="25" fillId="4" borderId="1" xfId="0" applyFont="1" applyFill="1" applyBorder="1" applyAlignment="1">
      <alignment vertical="top"/>
    </xf>
    <xf numFmtId="15" fontId="25" fillId="0" borderId="1" xfId="0" applyNumberFormat="1" applyFont="1" applyBorder="1" applyAlignment="1" applyProtection="1">
      <alignment vertical="center" wrapText="1"/>
      <protection locked="0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 applyProtection="1">
      <alignment vertical="distributed"/>
      <protection locked="0"/>
    </xf>
    <xf numFmtId="43" fontId="33" fillId="0" borderId="1" xfId="4" applyFont="1" applyBorder="1" applyAlignment="1">
      <alignment horizontal="left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>
      <alignment vertical="center" wrapText="1"/>
    </xf>
    <xf numFmtId="0" fontId="26" fillId="0" borderId="1" xfId="0" applyFont="1" applyBorder="1"/>
    <xf numFmtId="167" fontId="0" fillId="0" borderId="1" xfId="5" applyNumberFormat="1" applyFont="1" applyBorder="1"/>
    <xf numFmtId="0" fontId="25" fillId="4" borderId="38" xfId="0" applyFont="1" applyFill="1" applyBorder="1"/>
    <xf numFmtId="15" fontId="6" fillId="4" borderId="2" xfId="0" applyNumberFormat="1" applyFont="1" applyFill="1" applyBorder="1" applyAlignment="1">
      <alignment horizontal="left" vertical="top"/>
    </xf>
    <xf numFmtId="0" fontId="25" fillId="0" borderId="2" xfId="0" applyFont="1" applyBorder="1" applyAlignment="1">
      <alignment wrapText="1"/>
    </xf>
    <xf numFmtId="0" fontId="2" fillId="5" borderId="1" xfId="0" applyFont="1" applyFill="1" applyBorder="1"/>
    <xf numFmtId="43" fontId="33" fillId="0" borderId="1" xfId="4" applyFont="1" applyBorder="1" applyAlignment="1">
      <alignment vertical="top" wrapText="1"/>
    </xf>
    <xf numFmtId="0" fontId="0" fillId="0" borderId="4" xfId="0" applyFill="1" applyBorder="1"/>
    <xf numFmtId="0" fontId="6" fillId="4" borderId="32" xfId="0" applyFont="1" applyFill="1" applyBorder="1" applyAlignment="1">
      <alignment horizontal="left" vertical="top"/>
    </xf>
    <xf numFmtId="0" fontId="6" fillId="4" borderId="27" xfId="0" applyFont="1" applyFill="1" applyBorder="1" applyAlignment="1">
      <alignment horizontal="left" vertical="top" wrapText="1"/>
    </xf>
    <xf numFmtId="0" fontId="6" fillId="4" borderId="28" xfId="0" applyFont="1" applyFill="1" applyBorder="1" applyAlignment="1">
      <alignment horizontal="left" vertical="top"/>
    </xf>
    <xf numFmtId="15" fontId="6" fillId="0" borderId="1" xfId="0" applyNumberFormat="1" applyFont="1" applyFill="1" applyBorder="1" applyAlignment="1">
      <alignment horizontal="left" vertical="top"/>
    </xf>
    <xf numFmtId="0" fontId="30" fillId="0" borderId="1" xfId="0" applyFont="1" applyFill="1" applyBorder="1" applyAlignment="1">
      <alignment horizontal="left" vertical="top"/>
    </xf>
    <xf numFmtId="0" fontId="31" fillId="0" borderId="1" xfId="0" applyFont="1" applyFill="1" applyBorder="1" applyAlignment="1">
      <alignment horizontal="left" vertical="top" wrapText="1"/>
    </xf>
    <xf numFmtId="167" fontId="26" fillId="0" borderId="1" xfId="3" applyNumberFormat="1" applyFont="1" applyFill="1" applyBorder="1"/>
    <xf numFmtId="0" fontId="30" fillId="0" borderId="1" xfId="0" applyFont="1" applyFill="1" applyBorder="1" applyAlignment="1">
      <alignment horizontal="left" vertical="top" wrapText="1"/>
    </xf>
    <xf numFmtId="3" fontId="32" fillId="0" borderId="1" xfId="0" applyNumberFormat="1" applyFont="1" applyFill="1" applyBorder="1" applyAlignment="1">
      <alignment vertical="top" wrapText="1"/>
    </xf>
    <xf numFmtId="164" fontId="26" fillId="0" borderId="1" xfId="0" applyNumberFormat="1" applyFont="1" applyFill="1" applyBorder="1" applyAlignment="1" applyProtection="1">
      <alignment horizontal="left" vertical="top"/>
      <protection locked="0"/>
    </xf>
    <xf numFmtId="15" fontId="30" fillId="0" borderId="1" xfId="0" applyNumberFormat="1" applyFont="1" applyFill="1" applyBorder="1" applyAlignment="1">
      <alignment horizontal="left" vertical="top"/>
    </xf>
    <xf numFmtId="15" fontId="30" fillId="0" borderId="3" xfId="0" applyNumberFormat="1" applyFont="1" applyFill="1" applyBorder="1" applyAlignment="1">
      <alignment horizontal="left" vertical="top"/>
    </xf>
    <xf numFmtId="0" fontId="27" fillId="0" borderId="1" xfId="0" applyFont="1" applyFill="1" applyBorder="1"/>
    <xf numFmtId="0" fontId="23" fillId="0" borderId="0" xfId="0" applyFont="1" applyFill="1" applyBorder="1"/>
    <xf numFmtId="0" fontId="27" fillId="0" borderId="0" xfId="0" applyFont="1" applyFill="1"/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vertical="top" wrapText="1"/>
    </xf>
    <xf numFmtId="164" fontId="25" fillId="0" borderId="1" xfId="0" applyNumberFormat="1" applyFont="1" applyFill="1" applyBorder="1" applyAlignment="1" applyProtection="1">
      <alignment horizontal="left" vertical="top"/>
      <protection locked="0"/>
    </xf>
    <xf numFmtId="15" fontId="6" fillId="0" borderId="3" xfId="0" applyNumberFormat="1" applyFont="1" applyFill="1" applyBorder="1" applyAlignment="1">
      <alignment horizontal="left" vertical="top"/>
    </xf>
    <xf numFmtId="0" fontId="0" fillId="0" borderId="1" xfId="0" applyFill="1" applyBorder="1"/>
    <xf numFmtId="0" fontId="22" fillId="0" borderId="0" xfId="0" applyFont="1" applyFill="1" applyBorder="1"/>
    <xf numFmtId="0" fontId="0" fillId="0" borderId="0" xfId="0" applyFill="1"/>
    <xf numFmtId="0" fontId="22" fillId="0" borderId="1" xfId="0" applyFont="1" applyFill="1" applyBorder="1"/>
    <xf numFmtId="0" fontId="29" fillId="0" borderId="0" xfId="0" applyFont="1" applyFill="1"/>
    <xf numFmtId="0" fontId="6" fillId="0" borderId="2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164" fontId="25" fillId="0" borderId="3" xfId="0" applyNumberFormat="1" applyFont="1" applyFill="1" applyBorder="1" applyAlignment="1" applyProtection="1">
      <alignment horizontal="left" vertical="top"/>
      <protection locked="0"/>
    </xf>
    <xf numFmtId="164" fontId="25" fillId="0" borderId="32" xfId="0" applyNumberFormat="1" applyFont="1" applyFill="1" applyBorder="1" applyAlignment="1" applyProtection="1">
      <alignment horizontal="left" vertical="top"/>
      <protection locked="0"/>
    </xf>
    <xf numFmtId="3" fontId="6" fillId="0" borderId="1" xfId="0" applyNumberFormat="1" applyFont="1" applyFill="1" applyBorder="1" applyAlignment="1">
      <alignment horizontal="left" vertical="top"/>
    </xf>
    <xf numFmtId="0" fontId="6" fillId="0" borderId="17" xfId="0" applyFont="1" applyFill="1" applyBorder="1" applyAlignment="1">
      <alignment horizontal="left" vertical="top"/>
    </xf>
    <xf numFmtId="164" fontId="25" fillId="0" borderId="27" xfId="0" applyNumberFormat="1" applyFont="1" applyFill="1" applyBorder="1" applyAlignment="1" applyProtection="1">
      <alignment horizontal="left" vertical="top"/>
      <protection locked="0"/>
    </xf>
    <xf numFmtId="0" fontId="46" fillId="10" borderId="1" xfId="6" applyBorder="1"/>
    <xf numFmtId="0" fontId="46" fillId="10" borderId="1" xfId="6" applyBorder="1" applyAlignment="1">
      <alignment vertical="center" wrapText="1"/>
    </xf>
    <xf numFmtId="0" fontId="46" fillId="10" borderId="1" xfId="6" applyBorder="1" applyAlignment="1">
      <alignment wrapText="1"/>
    </xf>
    <xf numFmtId="6" fontId="46" fillId="10" borderId="1" xfId="6" applyNumberFormat="1" applyBorder="1"/>
    <xf numFmtId="0" fontId="46" fillId="10" borderId="0" xfId="6"/>
    <xf numFmtId="0" fontId="28" fillId="0" borderId="5" xfId="0" applyFont="1" applyFill="1" applyBorder="1"/>
    <xf numFmtId="0" fontId="28" fillId="0" borderId="0" xfId="0" applyFont="1" applyFill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2" fillId="0" borderId="30" xfId="0" applyFont="1" applyFill="1" applyBorder="1"/>
    <xf numFmtId="0" fontId="2" fillId="0" borderId="15" xfId="0" applyFont="1" applyFill="1" applyBorder="1"/>
    <xf numFmtId="0" fontId="2" fillId="0" borderId="34" xfId="0" applyFont="1" applyFill="1" applyBorder="1"/>
    <xf numFmtId="0" fontId="2" fillId="0" borderId="8" xfId="0" applyFont="1" applyFill="1" applyBorder="1"/>
    <xf numFmtId="0" fontId="2" fillId="0" borderId="5" xfId="0" applyFont="1" applyFill="1" applyBorder="1"/>
    <xf numFmtId="0" fontId="1" fillId="7" borderId="12" xfId="0" applyFont="1" applyFill="1" applyBorder="1" applyAlignment="1">
      <alignment vertical="top"/>
    </xf>
    <xf numFmtId="0" fontId="16" fillId="7" borderId="13" xfId="0" applyFont="1" applyFill="1" applyBorder="1" applyAlignment="1">
      <alignment vertical="top"/>
    </xf>
    <xf numFmtId="0" fontId="1" fillId="7" borderId="13" xfId="0" applyFont="1" applyFill="1" applyBorder="1" applyAlignment="1">
      <alignment vertical="top"/>
    </xf>
    <xf numFmtId="0" fontId="1" fillId="7" borderId="13" xfId="0" applyFont="1" applyFill="1" applyBorder="1" applyAlignment="1">
      <alignment vertical="top" wrapText="1"/>
    </xf>
    <xf numFmtId="0" fontId="1" fillId="7" borderId="13" xfId="0" applyFont="1" applyFill="1" applyBorder="1" applyAlignment="1">
      <alignment horizontal="left" vertical="top" wrapText="1"/>
    </xf>
    <xf numFmtId="0" fontId="1" fillId="7" borderId="36" xfId="0" applyFont="1" applyFill="1" applyBorder="1" applyAlignment="1">
      <alignment vertical="top" wrapText="1"/>
    </xf>
    <xf numFmtId="0" fontId="1" fillId="7" borderId="14" xfId="0" applyFont="1" applyFill="1" applyBorder="1" applyAlignment="1">
      <alignment vertical="top" wrapText="1"/>
    </xf>
    <xf numFmtId="0" fontId="0" fillId="0" borderId="37" xfId="0" applyFill="1" applyBorder="1"/>
    <xf numFmtId="0" fontId="23" fillId="0" borderId="1" xfId="0" applyFont="1" applyFill="1" applyBorder="1"/>
    <xf numFmtId="0" fontId="0" fillId="0" borderId="3" xfId="0" applyFill="1" applyBorder="1"/>
    <xf numFmtId="0" fontId="0" fillId="0" borderId="32" xfId="0" applyFill="1" applyBorder="1"/>
    <xf numFmtId="0" fontId="47" fillId="10" borderId="1" xfId="6" applyFont="1" applyBorder="1"/>
    <xf numFmtId="0" fontId="6" fillId="0" borderId="3" xfId="0" applyFont="1" applyFill="1" applyBorder="1"/>
    <xf numFmtId="0" fontId="6" fillId="0" borderId="1" xfId="0" applyFont="1" applyFill="1" applyBorder="1"/>
    <xf numFmtId="0" fontId="37" fillId="11" borderId="41" xfId="0" applyFont="1" applyFill="1" applyBorder="1" applyAlignment="1"/>
    <xf numFmtId="0" fontId="37" fillId="11" borderId="5" xfId="0" applyFont="1" applyFill="1" applyBorder="1" applyAlignment="1"/>
    <xf numFmtId="0" fontId="29" fillId="0" borderId="41" xfId="0" applyFont="1" applyFill="1" applyBorder="1" applyAlignment="1">
      <alignment wrapText="1"/>
    </xf>
    <xf numFmtId="0" fontId="29" fillId="0" borderId="5" xfId="0" applyFont="1" applyFill="1" applyBorder="1" applyAlignment="1">
      <alignment wrapText="1"/>
    </xf>
    <xf numFmtId="0" fontId="37" fillId="11" borderId="27" xfId="0" applyFont="1" applyFill="1" applyBorder="1" applyAlignment="1"/>
    <xf numFmtId="15" fontId="6" fillId="4" borderId="1" xfId="0" applyNumberFormat="1" applyFont="1" applyFill="1" applyBorder="1" applyAlignment="1">
      <alignment horizontal="left"/>
    </xf>
    <xf numFmtId="8" fontId="6" fillId="0" borderId="1" xfId="0" applyNumberFormat="1" applyFont="1" applyBorder="1"/>
    <xf numFmtId="0" fontId="6" fillId="4" borderId="3" xfId="0" applyFont="1" applyFill="1" applyBorder="1" applyAlignment="1">
      <alignment horizontal="left"/>
    </xf>
    <xf numFmtId="0" fontId="28" fillId="0" borderId="41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8" fillId="11" borderId="41" xfId="0" applyFont="1" applyFill="1" applyBorder="1" applyAlignment="1"/>
    <xf numFmtId="0" fontId="28" fillId="11" borderId="5" xfId="0" applyFont="1" applyFill="1" applyBorder="1" applyAlignment="1"/>
    <xf numFmtId="0" fontId="22" fillId="0" borderId="41" xfId="0" applyFont="1" applyFill="1" applyBorder="1" applyAlignment="1"/>
    <xf numFmtId="0" fontId="22" fillId="0" borderId="5" xfId="0" applyFont="1" applyFill="1" applyBorder="1" applyAlignment="1"/>
    <xf numFmtId="0" fontId="1" fillId="0" borderId="3" xfId="0" applyFont="1" applyBorder="1" applyAlignment="1">
      <alignment horizontal="center"/>
    </xf>
    <xf numFmtId="0" fontId="28" fillId="11" borderId="41" xfId="0" applyFont="1" applyFill="1" applyBorder="1" applyAlignment="1">
      <alignment horizontal="right"/>
    </xf>
    <xf numFmtId="0" fontId="29" fillId="11" borderId="44" xfId="0" applyFont="1" applyFill="1" applyBorder="1" applyAlignment="1">
      <alignment horizontal="left"/>
    </xf>
    <xf numFmtId="0" fontId="29" fillId="11" borderId="0" xfId="0" applyFont="1" applyFill="1" applyBorder="1" applyAlignment="1">
      <alignment horizontal="left"/>
    </xf>
    <xf numFmtId="0" fontId="29" fillId="11" borderId="48" xfId="0" applyFont="1" applyFill="1" applyBorder="1" applyAlignment="1">
      <alignment horizontal="left"/>
    </xf>
    <xf numFmtId="0" fontId="29" fillId="0" borderId="27" xfId="0" applyFont="1" applyFill="1" applyBorder="1" applyAlignment="1">
      <alignment horizontal="left"/>
    </xf>
    <xf numFmtId="0" fontId="29" fillId="0" borderId="41" xfId="0" applyFont="1" applyFill="1" applyBorder="1" applyAlignment="1">
      <alignment horizontal="left"/>
    </xf>
    <xf numFmtId="0" fontId="29" fillId="0" borderId="27" xfId="0" applyFont="1" applyFill="1" applyBorder="1" applyAlignment="1">
      <alignment horizontal="left" wrapText="1"/>
    </xf>
    <xf numFmtId="0" fontId="29" fillId="0" borderId="41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/>
    </xf>
    <xf numFmtId="0" fontId="29" fillId="11" borderId="27" xfId="0" applyFont="1" applyFill="1" applyBorder="1" applyAlignment="1">
      <alignment horizontal="left"/>
    </xf>
    <xf numFmtId="0" fontId="29" fillId="11" borderId="41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left" vertical="top" wrapText="1"/>
    </xf>
    <xf numFmtId="0" fontId="2" fillId="7" borderId="13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3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40" fillId="9" borderId="27" xfId="0" applyFont="1" applyFill="1" applyBorder="1" applyAlignment="1">
      <alignment horizontal="center" vertical="top" wrapText="1"/>
    </xf>
    <xf numFmtId="0" fontId="40" fillId="9" borderId="41" xfId="0" applyFont="1" applyFill="1" applyBorder="1" applyAlignment="1">
      <alignment horizontal="center" vertical="top" wrapText="1"/>
    </xf>
    <xf numFmtId="0" fontId="40" fillId="9" borderId="5" xfId="0" applyFont="1" applyFill="1" applyBorder="1" applyAlignment="1">
      <alignment horizontal="center" vertical="top" wrapText="1"/>
    </xf>
    <xf numFmtId="0" fontId="29" fillId="0" borderId="27" xfId="0" applyFont="1" applyFill="1" applyBorder="1" applyAlignment="1">
      <alignment horizontal="center"/>
    </xf>
    <xf numFmtId="0" fontId="29" fillId="0" borderId="41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left"/>
    </xf>
    <xf numFmtId="0" fontId="23" fillId="0" borderId="39" xfId="0" applyFont="1" applyFill="1" applyBorder="1" applyAlignment="1">
      <alignment horizontal="left"/>
    </xf>
    <xf numFmtId="3" fontId="2" fillId="4" borderId="2" xfId="0" applyNumberFormat="1" applyFont="1" applyFill="1" applyBorder="1" applyAlignment="1">
      <alignment horizontal="left" vertical="top" wrapText="1"/>
    </xf>
    <xf numFmtId="3" fontId="2" fillId="4" borderId="20" xfId="0" applyNumberFormat="1" applyFont="1" applyFill="1" applyBorder="1" applyAlignment="1">
      <alignment horizontal="left" vertical="top" wrapText="1"/>
    </xf>
    <xf numFmtId="3" fontId="2" fillId="4" borderId="28" xfId="0" applyNumberFormat="1" applyFont="1" applyFill="1" applyBorder="1" applyAlignment="1">
      <alignment horizontal="left" vertical="top" wrapText="1"/>
    </xf>
    <xf numFmtId="3" fontId="2" fillId="4" borderId="31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4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169" fontId="34" fillId="0" borderId="10" xfId="0" applyNumberFormat="1" applyFont="1" applyBorder="1" applyAlignment="1">
      <alignment horizontal="center" vertical="top" wrapText="1"/>
    </xf>
    <xf numFmtId="169" fontId="34" fillId="0" borderId="4" xfId="0" applyNumberFormat="1" applyFont="1" applyBorder="1" applyAlignment="1">
      <alignment horizontal="center" vertical="top" wrapText="1"/>
    </xf>
    <xf numFmtId="169" fontId="34" fillId="0" borderId="3" xfId="0" applyNumberFormat="1" applyFont="1" applyBorder="1" applyAlignment="1">
      <alignment horizontal="center" vertical="top" wrapText="1"/>
    </xf>
    <xf numFmtId="169" fontId="5" fillId="0" borderId="2" xfId="0" applyNumberFormat="1" applyFont="1" applyBorder="1" applyAlignment="1">
      <alignment horizontal="center" vertical="top" wrapText="1"/>
    </xf>
    <xf numFmtId="169" fontId="5" fillId="0" borderId="3" xfId="0" applyNumberFormat="1" applyFont="1" applyBorder="1" applyAlignment="1">
      <alignment horizontal="center" vertical="top" wrapText="1"/>
    </xf>
    <xf numFmtId="8" fontId="5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3" borderId="33" xfId="0" applyFont="1" applyFill="1" applyBorder="1"/>
    <xf numFmtId="0" fontId="2" fillId="5" borderId="20" xfId="0" applyFont="1" applyFill="1" applyBorder="1"/>
    <xf numFmtId="0" fontId="2" fillId="5" borderId="20" xfId="0" applyFont="1" applyFill="1" applyBorder="1" applyAlignment="1">
      <alignment horizontal="left" vertical="top" wrapText="1"/>
    </xf>
    <xf numFmtId="164" fontId="2" fillId="5" borderId="20" xfId="0" applyNumberFormat="1" applyFont="1" applyFill="1" applyBorder="1"/>
    <xf numFmtId="0" fontId="2" fillId="5" borderId="31" xfId="0" applyFont="1" applyFill="1" applyBorder="1"/>
    <xf numFmtId="0" fontId="2" fillId="5" borderId="35" xfId="0" applyFont="1" applyFill="1" applyBorder="1"/>
    <xf numFmtId="0" fontId="2" fillId="5" borderId="21" xfId="0" applyFont="1" applyFill="1" applyBorder="1"/>
    <xf numFmtId="0" fontId="1" fillId="3" borderId="6" xfId="0" applyFont="1" applyFill="1" applyBorder="1"/>
    <xf numFmtId="0" fontId="2" fillId="3" borderId="7" xfId="0" applyFont="1" applyFill="1" applyBorder="1" applyAlignment="1">
      <alignment horizontal="left" vertical="top" wrapText="1"/>
    </xf>
    <xf numFmtId="169" fontId="30" fillId="3" borderId="7" xfId="0" applyNumberFormat="1" applyFont="1" applyFill="1" applyBorder="1" applyAlignment="1">
      <alignment horizontal="left" vertical="top"/>
    </xf>
    <xf numFmtId="164" fontId="1" fillId="3" borderId="30" xfId="0" applyNumberFormat="1" applyFont="1" applyFill="1" applyBorder="1"/>
    <xf numFmtId="164" fontId="1" fillId="3" borderId="7" xfId="0" applyNumberFormat="1" applyFont="1" applyFill="1" applyBorder="1"/>
    <xf numFmtId="0" fontId="1" fillId="3" borderId="34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41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164" fontId="42" fillId="0" borderId="1" xfId="0" applyNumberFormat="1" applyFont="1" applyFill="1" applyBorder="1" applyAlignment="1" applyProtection="1">
      <alignment vertical="center"/>
      <protection locked="0"/>
    </xf>
    <xf numFmtId="43" fontId="25" fillId="0" borderId="1" xfId="4" applyFont="1" applyFill="1" applyBorder="1"/>
    <xf numFmtId="0" fontId="25" fillId="0" borderId="1" xfId="1" applyFont="1" applyFill="1" applyBorder="1"/>
    <xf numFmtId="0" fontId="25" fillId="0" borderId="1" xfId="0" applyFont="1" applyFill="1" applyBorder="1"/>
    <xf numFmtId="0" fontId="41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 applyProtection="1">
      <alignment vertical="center" wrapText="1"/>
      <protection locked="0"/>
    </xf>
    <xf numFmtId="164" fontId="42" fillId="0" borderId="3" xfId="0" applyNumberFormat="1" applyFont="1" applyFill="1" applyBorder="1" applyAlignment="1" applyProtection="1">
      <alignment vertical="center"/>
      <protection locked="0"/>
    </xf>
    <xf numFmtId="0" fontId="26" fillId="0" borderId="1" xfId="0" applyFont="1" applyFill="1" applyBorder="1"/>
    <xf numFmtId="43" fontId="25" fillId="0" borderId="1" xfId="4" applyFont="1" applyFill="1" applyBorder="1" applyAlignment="1">
      <alignment vertical="top"/>
    </xf>
    <xf numFmtId="164" fontId="42" fillId="0" borderId="1" xfId="0" applyNumberFormat="1" applyFont="1" applyFill="1" applyBorder="1" applyAlignment="1">
      <alignment vertical="center"/>
    </xf>
    <xf numFmtId="0" fontId="41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wrapText="1"/>
    </xf>
    <xf numFmtId="164" fontId="42" fillId="0" borderId="2" xfId="0" applyNumberFormat="1" applyFont="1" applyFill="1" applyBorder="1" applyAlignment="1">
      <alignment vertical="center"/>
    </xf>
    <xf numFmtId="43" fontId="25" fillId="0" borderId="2" xfId="4" applyFont="1" applyFill="1" applyBorder="1"/>
    <xf numFmtId="0" fontId="25" fillId="0" borderId="2" xfId="1" applyFont="1" applyFill="1" applyBorder="1"/>
    <xf numFmtId="0" fontId="25" fillId="0" borderId="2" xfId="0" applyFont="1" applyFill="1" applyBorder="1"/>
    <xf numFmtId="15" fontId="6" fillId="0" borderId="2" xfId="0" applyNumberFormat="1" applyFont="1" applyFill="1" applyBorder="1" applyAlignment="1">
      <alignment horizontal="left" vertical="top"/>
    </xf>
    <xf numFmtId="0" fontId="33" fillId="0" borderId="1" xfId="0" applyFont="1" applyFill="1" applyBorder="1" applyAlignment="1">
      <alignment vertical="top"/>
    </xf>
  </cellXfs>
  <cellStyles count="7">
    <cellStyle name="Comma" xfId="4" builtinId="3"/>
    <cellStyle name="Comma 2" xfId="2"/>
    <cellStyle name="Comma 3" xfId="3"/>
    <cellStyle name="Comma 4" xfId="5"/>
    <cellStyle name="Good" xfId="6" builtinId="2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tabSelected="1" zoomScale="70" zoomScaleNormal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H9" sqref="H9"/>
    </sheetView>
  </sheetViews>
  <sheetFormatPr defaultRowHeight="18" x14ac:dyDescent="0.35"/>
  <cols>
    <col min="1" max="1" width="9.33203125" bestFit="1" customWidth="1"/>
    <col min="2" max="2" width="32.44140625" style="200" customWidth="1"/>
    <col min="3" max="3" width="25.6640625" customWidth="1"/>
    <col min="4" max="4" width="22.88671875" customWidth="1"/>
    <col min="5" max="5" width="24.5546875" customWidth="1"/>
    <col min="6" max="6" width="26.44140625" customWidth="1"/>
    <col min="7" max="7" width="45.6640625" customWidth="1"/>
    <col min="8" max="8" width="21.44140625" customWidth="1"/>
    <col min="9" max="9" width="16" style="159" customWidth="1"/>
    <col min="10" max="10" width="18.5546875" customWidth="1"/>
    <col min="11" max="11" width="12.6640625" customWidth="1"/>
    <col min="12" max="12" width="14.109375" customWidth="1"/>
    <col min="13" max="13" width="13.6640625" customWidth="1"/>
    <col min="14" max="15" width="15.6640625" customWidth="1"/>
    <col min="16" max="16" width="13.6640625" customWidth="1"/>
    <col min="17" max="17" width="14.33203125" customWidth="1"/>
    <col min="18" max="18" width="13.6640625" customWidth="1"/>
    <col min="19" max="19" width="13.44140625" customWidth="1"/>
    <col min="20" max="20" width="21.5546875" bestFit="1" customWidth="1"/>
    <col min="21" max="21" width="0" hidden="1" customWidth="1"/>
  </cols>
  <sheetData>
    <row r="1" spans="1:21" ht="18.75" customHeight="1" thickBot="1" x14ac:dyDescent="0.4">
      <c r="A1" s="25" t="s">
        <v>0</v>
      </c>
      <c r="B1" s="172"/>
      <c r="C1" s="427" t="s">
        <v>85</v>
      </c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9"/>
      <c r="U1" s="4"/>
    </row>
    <row r="2" spans="1:21" ht="18.600000000000001" thickBot="1" x14ac:dyDescent="0.4">
      <c r="A2" s="21" t="s">
        <v>2</v>
      </c>
      <c r="B2" s="173"/>
      <c r="C2" s="430" t="s">
        <v>84</v>
      </c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2"/>
      <c r="U2" s="4"/>
    </row>
    <row r="3" spans="1:21" ht="18.600000000000001" thickBot="1" x14ac:dyDescent="0.4">
      <c r="A3" s="21" t="s">
        <v>1</v>
      </c>
      <c r="B3" s="173"/>
      <c r="C3" s="433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5"/>
      <c r="U3" s="4"/>
    </row>
    <row r="4" spans="1:21" ht="18.600000000000001" thickBot="1" x14ac:dyDescent="0.4">
      <c r="A4" s="21" t="s">
        <v>3</v>
      </c>
      <c r="B4" s="173"/>
      <c r="C4" s="436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8"/>
      <c r="U4" s="4"/>
    </row>
    <row r="5" spans="1:21" ht="18.600000000000001" thickBot="1" x14ac:dyDescent="0.4">
      <c r="A5" s="18">
        <v>1</v>
      </c>
      <c r="B5" s="174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12">
        <v>8</v>
      </c>
      <c r="I5" s="410">
        <v>9</v>
      </c>
      <c r="J5" s="132">
        <v>10</v>
      </c>
      <c r="K5" s="19">
        <v>11</v>
      </c>
      <c r="L5" s="19"/>
      <c r="M5" s="19">
        <v>12</v>
      </c>
      <c r="N5" s="19">
        <v>13</v>
      </c>
      <c r="O5" s="19"/>
      <c r="P5" s="19"/>
      <c r="Q5" s="19">
        <v>14</v>
      </c>
      <c r="R5" s="19">
        <v>15</v>
      </c>
      <c r="S5" s="19">
        <v>16</v>
      </c>
      <c r="T5" s="20">
        <v>17</v>
      </c>
      <c r="U5" s="4"/>
    </row>
    <row r="6" spans="1:21" ht="78.599999999999994" thickBot="1" x14ac:dyDescent="0.35">
      <c r="A6" s="382" t="s">
        <v>4</v>
      </c>
      <c r="B6" s="383" t="s">
        <v>5</v>
      </c>
      <c r="C6" s="384" t="s">
        <v>6</v>
      </c>
      <c r="D6" s="384" t="s">
        <v>7</v>
      </c>
      <c r="E6" s="385" t="s">
        <v>8</v>
      </c>
      <c r="F6" s="386" t="s">
        <v>9</v>
      </c>
      <c r="G6" s="422" t="s">
        <v>10</v>
      </c>
      <c r="H6" s="423"/>
      <c r="I6" s="423"/>
      <c r="J6" s="387" t="s">
        <v>11</v>
      </c>
      <c r="K6" s="385" t="s">
        <v>12</v>
      </c>
      <c r="L6" s="385" t="s">
        <v>63</v>
      </c>
      <c r="M6" s="385" t="s">
        <v>64</v>
      </c>
      <c r="N6" s="385" t="s">
        <v>66</v>
      </c>
      <c r="O6" s="385" t="s">
        <v>67</v>
      </c>
      <c r="P6" s="385" t="s">
        <v>68</v>
      </c>
      <c r="Q6" s="385" t="s">
        <v>65</v>
      </c>
      <c r="R6" s="385" t="s">
        <v>13</v>
      </c>
      <c r="S6" s="385" t="s">
        <v>15</v>
      </c>
      <c r="T6" s="388" t="s">
        <v>14</v>
      </c>
      <c r="U6" s="4"/>
    </row>
    <row r="7" spans="1:21" ht="16.2" thickBot="1" x14ac:dyDescent="0.35">
      <c r="A7" s="424" t="s">
        <v>19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6"/>
      <c r="U7" s="17"/>
    </row>
    <row r="8" spans="1:21" ht="45" customHeight="1" x14ac:dyDescent="0.3">
      <c r="A8" s="288">
        <v>1</v>
      </c>
      <c r="B8" s="227" t="s">
        <v>94</v>
      </c>
      <c r="C8" s="289" t="s">
        <v>97</v>
      </c>
      <c r="D8" s="290" t="s">
        <v>88</v>
      </c>
      <c r="E8" s="289" t="s">
        <v>87</v>
      </c>
      <c r="F8" s="284" t="s">
        <v>100</v>
      </c>
      <c r="G8" s="291" t="s">
        <v>112</v>
      </c>
      <c r="H8" s="285">
        <v>7491000</v>
      </c>
      <c r="I8" s="292"/>
      <c r="J8" s="293" t="s">
        <v>201</v>
      </c>
      <c r="K8" s="292" t="s">
        <v>96</v>
      </c>
      <c r="L8" s="294" t="s">
        <v>32</v>
      </c>
      <c r="M8" s="294" t="s">
        <v>32</v>
      </c>
      <c r="N8" s="294" t="s">
        <v>32</v>
      </c>
      <c r="O8" s="294" t="s">
        <v>32</v>
      </c>
      <c r="P8" s="294" t="s">
        <v>32</v>
      </c>
      <c r="Q8" s="294" t="s">
        <v>32</v>
      </c>
      <c r="R8" s="294">
        <v>44986</v>
      </c>
      <c r="S8" s="292" t="s">
        <v>109</v>
      </c>
      <c r="T8" s="295" t="s">
        <v>110</v>
      </c>
      <c r="U8" s="6"/>
    </row>
    <row r="9" spans="1:21" ht="33.75" customHeight="1" x14ac:dyDescent="0.3">
      <c r="A9" s="288">
        <v>2</v>
      </c>
      <c r="B9" s="227" t="s">
        <v>95</v>
      </c>
      <c r="C9" s="289" t="s">
        <v>97</v>
      </c>
      <c r="D9" s="290" t="s">
        <v>88</v>
      </c>
      <c r="E9" s="289" t="s">
        <v>87</v>
      </c>
      <c r="F9" s="284" t="s">
        <v>101</v>
      </c>
      <c r="G9" s="291" t="s">
        <v>106</v>
      </c>
      <c r="H9" s="286">
        <v>7491000</v>
      </c>
      <c r="I9" s="292"/>
      <c r="J9" s="293" t="s">
        <v>201</v>
      </c>
      <c r="K9" s="292" t="s">
        <v>96</v>
      </c>
      <c r="L9" s="294" t="s">
        <v>32</v>
      </c>
      <c r="M9" s="294" t="s">
        <v>32</v>
      </c>
      <c r="N9" s="294" t="s">
        <v>32</v>
      </c>
      <c r="O9" s="294" t="s">
        <v>32</v>
      </c>
      <c r="P9" s="294" t="s">
        <v>32</v>
      </c>
      <c r="Q9" s="294" t="s">
        <v>32</v>
      </c>
      <c r="R9" s="294">
        <v>44986</v>
      </c>
      <c r="S9" s="292" t="s">
        <v>109</v>
      </c>
      <c r="T9" s="295" t="s">
        <v>110</v>
      </c>
      <c r="U9" s="6"/>
    </row>
    <row r="10" spans="1:21" ht="36" customHeight="1" x14ac:dyDescent="0.3">
      <c r="A10" s="288">
        <v>3</v>
      </c>
      <c r="B10" s="227" t="s">
        <v>91</v>
      </c>
      <c r="C10" s="289" t="s">
        <v>97</v>
      </c>
      <c r="D10" s="290" t="s">
        <v>88</v>
      </c>
      <c r="E10" s="289" t="s">
        <v>87</v>
      </c>
      <c r="F10" s="284" t="s">
        <v>102</v>
      </c>
      <c r="G10" s="296" t="s">
        <v>107</v>
      </c>
      <c r="H10" s="287">
        <v>7491000</v>
      </c>
      <c r="I10" s="292"/>
      <c r="J10" s="293" t="s">
        <v>201</v>
      </c>
      <c r="K10" s="292" t="s">
        <v>96</v>
      </c>
      <c r="L10" s="294" t="s">
        <v>32</v>
      </c>
      <c r="M10" s="294" t="s">
        <v>32</v>
      </c>
      <c r="N10" s="294" t="s">
        <v>32</v>
      </c>
      <c r="O10" s="294" t="s">
        <v>32</v>
      </c>
      <c r="P10" s="294" t="s">
        <v>32</v>
      </c>
      <c r="Q10" s="294" t="s">
        <v>32</v>
      </c>
      <c r="R10" s="294">
        <v>44986</v>
      </c>
      <c r="S10" s="292" t="s">
        <v>109</v>
      </c>
      <c r="T10" s="295" t="s">
        <v>110</v>
      </c>
      <c r="U10" s="6"/>
    </row>
    <row r="11" spans="1:21" ht="33.75" customHeight="1" x14ac:dyDescent="0.3">
      <c r="A11" s="288">
        <v>4</v>
      </c>
      <c r="B11" s="227" t="s">
        <v>92</v>
      </c>
      <c r="C11" s="289" t="s">
        <v>97</v>
      </c>
      <c r="D11" s="290" t="s">
        <v>88</v>
      </c>
      <c r="E11" s="289" t="s">
        <v>87</v>
      </c>
      <c r="F11" s="284" t="s">
        <v>103</v>
      </c>
      <c r="G11" s="291" t="s">
        <v>108</v>
      </c>
      <c r="H11" s="286">
        <v>7491000</v>
      </c>
      <c r="I11" s="292"/>
      <c r="J11" s="293" t="s">
        <v>201</v>
      </c>
      <c r="K11" s="292" t="s">
        <v>96</v>
      </c>
      <c r="L11" s="294" t="s">
        <v>32</v>
      </c>
      <c r="M11" s="294" t="s">
        <v>32</v>
      </c>
      <c r="N11" s="294" t="s">
        <v>32</v>
      </c>
      <c r="O11" s="294" t="s">
        <v>32</v>
      </c>
      <c r="P11" s="294" t="s">
        <v>32</v>
      </c>
      <c r="Q11" s="294" t="s">
        <v>32</v>
      </c>
      <c r="R11" s="294">
        <v>44986</v>
      </c>
      <c r="S11" s="292" t="s">
        <v>109</v>
      </c>
      <c r="T11" s="295" t="s">
        <v>110</v>
      </c>
      <c r="U11" s="6"/>
    </row>
    <row r="12" spans="1:21" ht="32.25" customHeight="1" x14ac:dyDescent="0.3">
      <c r="A12" s="288">
        <v>5</v>
      </c>
      <c r="B12" s="227" t="s">
        <v>86</v>
      </c>
      <c r="C12" s="289" t="s">
        <v>97</v>
      </c>
      <c r="D12" s="290" t="s">
        <v>89</v>
      </c>
      <c r="E12" s="289" t="s">
        <v>90</v>
      </c>
      <c r="F12" s="284" t="s">
        <v>104</v>
      </c>
      <c r="G12" s="297">
        <v>36000</v>
      </c>
      <c r="H12" s="286">
        <v>36000</v>
      </c>
      <c r="I12" s="292"/>
      <c r="J12" s="293" t="s">
        <v>201</v>
      </c>
      <c r="K12" s="292" t="s">
        <v>96</v>
      </c>
      <c r="L12" s="294" t="s">
        <v>32</v>
      </c>
      <c r="M12" s="294" t="s">
        <v>32</v>
      </c>
      <c r="N12" s="294" t="s">
        <v>32</v>
      </c>
      <c r="O12" s="294" t="s">
        <v>32</v>
      </c>
      <c r="P12" s="294" t="s">
        <v>32</v>
      </c>
      <c r="Q12" s="294" t="s">
        <v>32</v>
      </c>
      <c r="R12" s="294" t="s">
        <v>32</v>
      </c>
      <c r="S12" s="292" t="s">
        <v>109</v>
      </c>
      <c r="T12" s="295" t="s">
        <v>110</v>
      </c>
      <c r="U12" s="6"/>
    </row>
    <row r="13" spans="1:21" ht="45" customHeight="1" thickBot="1" x14ac:dyDescent="0.35">
      <c r="A13" s="288">
        <v>6</v>
      </c>
      <c r="B13" s="227" t="s">
        <v>93</v>
      </c>
      <c r="C13" s="298" t="s">
        <v>99</v>
      </c>
      <c r="D13" s="299" t="s">
        <v>98</v>
      </c>
      <c r="E13" s="298" t="s">
        <v>114</v>
      </c>
      <c r="F13" s="284" t="s">
        <v>105</v>
      </c>
      <c r="G13" s="300" t="s">
        <v>111</v>
      </c>
      <c r="H13" s="301">
        <v>7100341</v>
      </c>
      <c r="I13" s="302"/>
      <c r="J13" s="293" t="s">
        <v>113</v>
      </c>
      <c r="K13" s="292" t="s">
        <v>96</v>
      </c>
      <c r="L13" s="294" t="s">
        <v>32</v>
      </c>
      <c r="M13" s="294">
        <v>44317</v>
      </c>
      <c r="N13" s="294">
        <v>44326</v>
      </c>
      <c r="O13" s="294">
        <v>44362</v>
      </c>
      <c r="P13" s="294">
        <v>44372</v>
      </c>
      <c r="Q13" s="294">
        <v>44377</v>
      </c>
      <c r="R13" s="294">
        <v>45444</v>
      </c>
      <c r="S13" s="292"/>
      <c r="T13" s="295" t="s">
        <v>288</v>
      </c>
      <c r="U13" s="6"/>
    </row>
    <row r="14" spans="1:21" x14ac:dyDescent="0.35">
      <c r="A14" s="12"/>
      <c r="B14" s="175"/>
      <c r="C14" s="13"/>
      <c r="D14" s="13"/>
      <c r="E14" s="13"/>
      <c r="F14" s="14"/>
      <c r="G14" s="15"/>
      <c r="H14" s="113"/>
      <c r="I14" s="160">
        <f>SUM(I8:I13)</f>
        <v>0</v>
      </c>
      <c r="J14" s="136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6"/>
    </row>
    <row r="15" spans="1:21" s="373" customFormat="1" thickBot="1" x14ac:dyDescent="0.35">
      <c r="A15" s="412" t="s">
        <v>124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4"/>
      <c r="U15" s="372"/>
    </row>
    <row r="16" spans="1:21" s="356" customFormat="1" ht="18.600000000000001" thickBot="1" x14ac:dyDescent="0.4">
      <c r="A16" s="374"/>
      <c r="B16" s="445" t="s">
        <v>197</v>
      </c>
      <c r="C16" s="446"/>
      <c r="D16" s="375"/>
      <c r="E16" s="375"/>
      <c r="F16" s="376"/>
      <c r="G16" s="375"/>
      <c r="H16" s="377"/>
      <c r="I16" s="378"/>
      <c r="J16" s="379"/>
      <c r="K16" s="375"/>
      <c r="L16" s="375"/>
      <c r="M16" s="375"/>
      <c r="N16" s="375"/>
      <c r="O16" s="375"/>
      <c r="P16" s="375"/>
      <c r="Q16" s="375"/>
      <c r="R16" s="375"/>
      <c r="S16" s="375"/>
      <c r="T16" s="380"/>
      <c r="U16" s="381"/>
    </row>
    <row r="17" spans="1:21" ht="31.2" hidden="1" x14ac:dyDescent="0.3">
      <c r="A17" s="31">
        <v>1</v>
      </c>
      <c r="B17" s="176"/>
      <c r="C17" s="32"/>
      <c r="D17" s="32" t="s">
        <v>16</v>
      </c>
      <c r="E17" s="32" t="s">
        <v>62</v>
      </c>
      <c r="F17" s="9" t="s">
        <v>20</v>
      </c>
      <c r="G17" s="11">
        <v>800000</v>
      </c>
      <c r="H17" s="114">
        <v>0</v>
      </c>
      <c r="I17" s="11">
        <v>800000</v>
      </c>
      <c r="J17" s="137" t="s">
        <v>26</v>
      </c>
      <c r="K17" s="32" t="s">
        <v>23</v>
      </c>
      <c r="L17" s="32"/>
      <c r="M17" s="33">
        <v>42926</v>
      </c>
      <c r="N17" s="33">
        <v>42940</v>
      </c>
      <c r="O17" s="33"/>
      <c r="P17" s="33"/>
      <c r="Q17" s="33">
        <v>42957</v>
      </c>
      <c r="R17" s="33">
        <v>43220</v>
      </c>
      <c r="S17" s="32"/>
      <c r="T17" s="34"/>
      <c r="U17" s="6"/>
    </row>
    <row r="18" spans="1:21" hidden="1" x14ac:dyDescent="0.3">
      <c r="A18" s="35">
        <v>2</v>
      </c>
      <c r="B18" s="177"/>
      <c r="C18" s="36"/>
      <c r="D18" s="36" t="s">
        <v>27</v>
      </c>
      <c r="E18" s="32" t="s">
        <v>62</v>
      </c>
      <c r="F18" s="1" t="s">
        <v>21</v>
      </c>
      <c r="G18" s="3">
        <v>800000</v>
      </c>
      <c r="H18" s="115">
        <v>0</v>
      </c>
      <c r="I18" s="3">
        <v>800000</v>
      </c>
      <c r="J18" s="134" t="s">
        <v>26</v>
      </c>
      <c r="K18" s="36" t="s">
        <v>23</v>
      </c>
      <c r="L18" s="36"/>
      <c r="M18" s="37">
        <v>42926</v>
      </c>
      <c r="N18" s="37">
        <v>42940</v>
      </c>
      <c r="O18" s="37"/>
      <c r="P18" s="37"/>
      <c r="Q18" s="37">
        <v>42957</v>
      </c>
      <c r="R18" s="37">
        <v>43190</v>
      </c>
      <c r="S18" s="36"/>
      <c r="T18" s="38"/>
      <c r="U18" s="6"/>
    </row>
    <row r="19" spans="1:21" hidden="1" x14ac:dyDescent="0.3">
      <c r="A19" s="35">
        <v>3</v>
      </c>
      <c r="B19" s="177"/>
      <c r="C19" s="36"/>
      <c r="D19" s="36" t="s">
        <v>27</v>
      </c>
      <c r="E19" s="32" t="s">
        <v>62</v>
      </c>
      <c r="F19" s="1" t="s">
        <v>22</v>
      </c>
      <c r="G19" s="3">
        <v>500000</v>
      </c>
      <c r="H19" s="115">
        <v>0</v>
      </c>
      <c r="I19" s="3">
        <v>500000</v>
      </c>
      <c r="J19" s="134" t="s">
        <v>26</v>
      </c>
      <c r="K19" s="36" t="s">
        <v>23</v>
      </c>
      <c r="L19" s="36"/>
      <c r="M19" s="36" t="s">
        <v>18</v>
      </c>
      <c r="N19" s="36" t="s">
        <v>18</v>
      </c>
      <c r="O19" s="36"/>
      <c r="P19" s="36"/>
      <c r="Q19" s="36" t="s">
        <v>18</v>
      </c>
      <c r="R19" s="37">
        <v>43190</v>
      </c>
      <c r="S19" s="36"/>
      <c r="T19" s="38"/>
      <c r="U19" s="6"/>
    </row>
    <row r="20" spans="1:21" ht="31.2" hidden="1" x14ac:dyDescent="0.3">
      <c r="A20" s="35">
        <v>4</v>
      </c>
      <c r="B20" s="177"/>
      <c r="C20" s="36"/>
      <c r="D20" s="36" t="s">
        <v>28</v>
      </c>
      <c r="E20" s="32" t="s">
        <v>62</v>
      </c>
      <c r="F20" s="1" t="s">
        <v>24</v>
      </c>
      <c r="G20" s="3">
        <v>300000</v>
      </c>
      <c r="H20" s="115">
        <v>0</v>
      </c>
      <c r="I20" s="3">
        <v>300000</v>
      </c>
      <c r="J20" s="134" t="s">
        <v>26</v>
      </c>
      <c r="K20" s="36" t="s">
        <v>23</v>
      </c>
      <c r="L20" s="36"/>
      <c r="M20" s="36" t="s">
        <v>18</v>
      </c>
      <c r="N20" s="36" t="s">
        <v>18</v>
      </c>
      <c r="O20" s="36"/>
      <c r="P20" s="36"/>
      <c r="Q20" s="36" t="s">
        <v>18</v>
      </c>
      <c r="R20" s="37">
        <v>43281</v>
      </c>
      <c r="S20" s="36"/>
      <c r="T20" s="38"/>
      <c r="U20" s="6"/>
    </row>
    <row r="21" spans="1:21" ht="62.4" hidden="1" x14ac:dyDescent="0.3">
      <c r="A21" s="40">
        <v>5</v>
      </c>
      <c r="B21" s="178"/>
      <c r="C21" s="41"/>
      <c r="D21" s="41" t="s">
        <v>16</v>
      </c>
      <c r="E21" s="32" t="s">
        <v>62</v>
      </c>
      <c r="F21" s="5" t="s">
        <v>25</v>
      </c>
      <c r="G21" s="7">
        <v>5000000</v>
      </c>
      <c r="H21" s="116">
        <v>0</v>
      </c>
      <c r="I21" s="3">
        <v>5000000</v>
      </c>
      <c r="J21" s="135" t="s">
        <v>26</v>
      </c>
      <c r="K21" s="41" t="s">
        <v>23</v>
      </c>
      <c r="L21" s="41"/>
      <c r="M21" s="41" t="s">
        <v>18</v>
      </c>
      <c r="N21" s="41" t="s">
        <v>18</v>
      </c>
      <c r="O21" s="41"/>
      <c r="P21" s="41"/>
      <c r="Q21" s="41" t="s">
        <v>18</v>
      </c>
      <c r="R21" s="42">
        <v>43069</v>
      </c>
      <c r="S21" s="42"/>
      <c r="T21" s="43"/>
      <c r="U21" s="6"/>
    </row>
    <row r="22" spans="1:21" ht="18.600000000000001" hidden="1" thickBot="1" x14ac:dyDescent="0.35">
      <c r="A22" s="44"/>
      <c r="B22" s="179"/>
      <c r="C22" s="45"/>
      <c r="D22" s="45"/>
      <c r="E22" s="45"/>
      <c r="F22" s="8"/>
      <c r="G22" s="46">
        <f t="shared" ref="G22:H22" si="0">SUM(G17:G21)</f>
        <v>7400000</v>
      </c>
      <c r="H22" s="117">
        <f t="shared" si="0"/>
        <v>0</v>
      </c>
      <c r="I22" s="152">
        <f>SUM(I17:I21)</f>
        <v>7400000</v>
      </c>
      <c r="J22" s="138"/>
      <c r="K22" s="47"/>
      <c r="L22" s="47"/>
      <c r="M22" s="45"/>
      <c r="N22" s="45"/>
      <c r="O22" s="45"/>
      <c r="P22" s="45"/>
      <c r="Q22" s="45"/>
      <c r="R22" s="45"/>
      <c r="S22" s="45"/>
      <c r="T22" s="48"/>
      <c r="U22" s="6"/>
    </row>
    <row r="23" spans="1:21" ht="18.600000000000001" hidden="1" thickBot="1" x14ac:dyDescent="0.35">
      <c r="A23" s="49"/>
      <c r="B23" s="180"/>
      <c r="C23" s="50"/>
      <c r="D23" s="50"/>
      <c r="E23" s="50"/>
      <c r="F23" s="10"/>
      <c r="G23" s="50"/>
      <c r="H23" s="118"/>
      <c r="I23" s="153"/>
      <c r="J23" s="139"/>
      <c r="K23" s="50"/>
      <c r="L23" s="50"/>
      <c r="M23" s="50"/>
      <c r="N23" s="50"/>
      <c r="O23" s="50"/>
      <c r="P23" s="50"/>
      <c r="Q23" s="50"/>
      <c r="R23" s="50"/>
      <c r="S23" s="50"/>
      <c r="T23" s="51"/>
      <c r="U23" s="6"/>
    </row>
    <row r="24" spans="1:21" hidden="1" x14ac:dyDescent="0.3">
      <c r="A24" s="31">
        <v>1</v>
      </c>
      <c r="B24" s="181"/>
      <c r="C24" s="32"/>
      <c r="D24" s="32" t="s">
        <v>16</v>
      </c>
      <c r="E24" s="32" t="s">
        <v>62</v>
      </c>
      <c r="F24" s="9" t="s">
        <v>29</v>
      </c>
      <c r="G24" s="52">
        <v>30000000</v>
      </c>
      <c r="H24" s="119">
        <v>30000000</v>
      </c>
      <c r="I24" s="36">
        <v>0</v>
      </c>
      <c r="J24" s="137" t="s">
        <v>30</v>
      </c>
      <c r="K24" s="32" t="s">
        <v>31</v>
      </c>
      <c r="L24" s="32"/>
      <c r="M24" s="33">
        <v>42918</v>
      </c>
      <c r="N24" s="33">
        <v>42948</v>
      </c>
      <c r="O24" s="33"/>
      <c r="P24" s="33"/>
      <c r="Q24" s="33">
        <v>42968</v>
      </c>
      <c r="R24" s="33">
        <v>43281</v>
      </c>
      <c r="S24" s="32"/>
      <c r="T24" s="34"/>
      <c r="U24" s="6"/>
    </row>
    <row r="25" spans="1:21" hidden="1" x14ac:dyDescent="0.3">
      <c r="A25" s="35">
        <v>2</v>
      </c>
      <c r="B25" s="182"/>
      <c r="C25" s="36"/>
      <c r="D25" s="36" t="s">
        <v>16</v>
      </c>
      <c r="E25" s="32" t="s">
        <v>62</v>
      </c>
      <c r="F25" s="1" t="s">
        <v>60</v>
      </c>
      <c r="G25" s="59">
        <v>18000000</v>
      </c>
      <c r="H25" s="120">
        <v>18000000</v>
      </c>
      <c r="I25" s="36">
        <v>0</v>
      </c>
      <c r="J25" s="134" t="s">
        <v>30</v>
      </c>
      <c r="K25" s="36" t="s">
        <v>31</v>
      </c>
      <c r="L25" s="36"/>
      <c r="M25" s="37">
        <v>42925</v>
      </c>
      <c r="N25" s="37">
        <v>42955</v>
      </c>
      <c r="O25" s="37"/>
      <c r="P25" s="37"/>
      <c r="Q25" s="37">
        <v>42975</v>
      </c>
      <c r="R25" s="37">
        <v>43281</v>
      </c>
      <c r="S25" s="36"/>
      <c r="T25" s="38"/>
      <c r="U25" s="6"/>
    </row>
    <row r="26" spans="1:21" hidden="1" x14ac:dyDescent="0.3">
      <c r="A26" s="35">
        <v>3</v>
      </c>
      <c r="B26" s="182"/>
      <c r="C26" s="36"/>
      <c r="D26" s="36" t="s">
        <v>16</v>
      </c>
      <c r="E26" s="32" t="s">
        <v>62</v>
      </c>
      <c r="F26" s="1" t="s">
        <v>33</v>
      </c>
      <c r="G26" s="59">
        <v>29000000</v>
      </c>
      <c r="H26" s="120">
        <v>29000000</v>
      </c>
      <c r="I26" s="36">
        <v>0</v>
      </c>
      <c r="J26" s="134" t="s">
        <v>30</v>
      </c>
      <c r="K26" s="36" t="s">
        <v>31</v>
      </c>
      <c r="L26" s="36"/>
      <c r="M26" s="37">
        <v>42925</v>
      </c>
      <c r="N26" s="37">
        <v>42955</v>
      </c>
      <c r="O26" s="37"/>
      <c r="P26" s="37"/>
      <c r="Q26" s="37">
        <v>42975</v>
      </c>
      <c r="R26" s="37">
        <v>43281</v>
      </c>
      <c r="S26" s="36"/>
      <c r="T26" s="38"/>
      <c r="U26" s="6"/>
    </row>
    <row r="27" spans="1:21" hidden="1" x14ac:dyDescent="0.3">
      <c r="A27" s="35">
        <v>4</v>
      </c>
      <c r="B27" s="182"/>
      <c r="C27" s="36"/>
      <c r="D27" s="36" t="s">
        <v>16</v>
      </c>
      <c r="E27" s="32" t="s">
        <v>62</v>
      </c>
      <c r="F27" s="1" t="s">
        <v>33</v>
      </c>
      <c r="G27" s="59">
        <v>28000000</v>
      </c>
      <c r="H27" s="120">
        <v>28000000</v>
      </c>
      <c r="I27" s="36">
        <v>0</v>
      </c>
      <c r="J27" s="134" t="s">
        <v>30</v>
      </c>
      <c r="K27" s="36" t="s">
        <v>31</v>
      </c>
      <c r="L27" s="36"/>
      <c r="M27" s="37">
        <v>42925</v>
      </c>
      <c r="N27" s="37">
        <v>42955</v>
      </c>
      <c r="O27" s="37"/>
      <c r="P27" s="37"/>
      <c r="Q27" s="37">
        <v>42975</v>
      </c>
      <c r="R27" s="37">
        <v>43281</v>
      </c>
      <c r="S27" s="36"/>
      <c r="T27" s="38"/>
      <c r="U27" s="6"/>
    </row>
    <row r="28" spans="1:21" ht="31.2" hidden="1" x14ac:dyDescent="0.3">
      <c r="A28" s="35">
        <v>5</v>
      </c>
      <c r="B28" s="182"/>
      <c r="C28" s="36"/>
      <c r="D28" s="36" t="s">
        <v>16</v>
      </c>
      <c r="E28" s="32" t="s">
        <v>62</v>
      </c>
      <c r="F28" s="1" t="s">
        <v>34</v>
      </c>
      <c r="G28" s="59">
        <v>12000000</v>
      </c>
      <c r="H28" s="120">
        <v>12000000</v>
      </c>
      <c r="I28" s="36">
        <v>0</v>
      </c>
      <c r="J28" s="134" t="s">
        <v>32</v>
      </c>
      <c r="K28" s="36" t="s">
        <v>31</v>
      </c>
      <c r="L28" s="36"/>
      <c r="M28" s="37" t="s">
        <v>18</v>
      </c>
      <c r="N28" s="37" t="s">
        <v>18</v>
      </c>
      <c r="O28" s="37"/>
      <c r="P28" s="37"/>
      <c r="Q28" s="37" t="s">
        <v>18</v>
      </c>
      <c r="R28" s="37">
        <v>43089</v>
      </c>
      <c r="S28" s="36"/>
      <c r="T28" s="38"/>
      <c r="U28" s="6"/>
    </row>
    <row r="29" spans="1:21" hidden="1" x14ac:dyDescent="0.3">
      <c r="A29" s="35">
        <v>6</v>
      </c>
      <c r="B29" s="182"/>
      <c r="C29" s="36"/>
      <c r="D29" s="36" t="s">
        <v>16</v>
      </c>
      <c r="E29" s="32" t="s">
        <v>62</v>
      </c>
      <c r="F29" s="1" t="s">
        <v>61</v>
      </c>
      <c r="G29" s="59">
        <v>43000000</v>
      </c>
      <c r="H29" s="120">
        <v>43000000</v>
      </c>
      <c r="I29" s="36">
        <v>0</v>
      </c>
      <c r="J29" s="134" t="s">
        <v>30</v>
      </c>
      <c r="K29" s="36" t="s">
        <v>31</v>
      </c>
      <c r="L29" s="36"/>
      <c r="M29" s="36" t="s">
        <v>18</v>
      </c>
      <c r="N29" s="36" t="s">
        <v>18</v>
      </c>
      <c r="O29" s="36"/>
      <c r="P29" s="36"/>
      <c r="Q29" s="36" t="s">
        <v>18</v>
      </c>
      <c r="R29" s="37">
        <v>43281</v>
      </c>
      <c r="S29" s="36"/>
      <c r="T29" s="38"/>
      <c r="U29" s="6"/>
    </row>
    <row r="30" spans="1:21" hidden="1" x14ac:dyDescent="0.3">
      <c r="A30" s="35">
        <v>7</v>
      </c>
      <c r="B30" s="182"/>
      <c r="C30" s="36"/>
      <c r="D30" s="36" t="s">
        <v>16</v>
      </c>
      <c r="E30" s="32" t="s">
        <v>62</v>
      </c>
      <c r="F30" s="1" t="s">
        <v>35</v>
      </c>
      <c r="G30" s="447">
        <v>60000000</v>
      </c>
      <c r="H30" s="449">
        <v>60000000</v>
      </c>
      <c r="I30" s="36">
        <v>0</v>
      </c>
      <c r="J30" s="134" t="s">
        <v>30</v>
      </c>
      <c r="K30" s="36" t="s">
        <v>31</v>
      </c>
      <c r="L30" s="36"/>
      <c r="M30" s="36" t="s">
        <v>18</v>
      </c>
      <c r="N30" s="36" t="s">
        <v>18</v>
      </c>
      <c r="O30" s="36"/>
      <c r="P30" s="36"/>
      <c r="Q30" s="36" t="s">
        <v>18</v>
      </c>
      <c r="R30" s="37">
        <v>43281</v>
      </c>
      <c r="S30" s="36"/>
      <c r="T30" s="38"/>
      <c r="U30" s="6"/>
    </row>
    <row r="31" spans="1:21" ht="31.8" hidden="1" thickBot="1" x14ac:dyDescent="0.35">
      <c r="A31" s="40">
        <v>8</v>
      </c>
      <c r="B31" s="183"/>
      <c r="C31" s="41"/>
      <c r="D31" s="41" t="s">
        <v>16</v>
      </c>
      <c r="E31" s="32" t="s">
        <v>62</v>
      </c>
      <c r="F31" s="60" t="s">
        <v>36</v>
      </c>
      <c r="G31" s="448"/>
      <c r="H31" s="450"/>
      <c r="I31" s="36">
        <v>0</v>
      </c>
      <c r="J31" s="135" t="s">
        <v>30</v>
      </c>
      <c r="K31" s="41" t="s">
        <v>31</v>
      </c>
      <c r="L31" s="41"/>
      <c r="M31" s="41" t="s">
        <v>18</v>
      </c>
      <c r="N31" s="41" t="s">
        <v>18</v>
      </c>
      <c r="O31" s="41"/>
      <c r="P31" s="41"/>
      <c r="Q31" s="41" t="s">
        <v>18</v>
      </c>
      <c r="R31" s="42">
        <v>43281</v>
      </c>
      <c r="S31" s="41"/>
      <c r="T31" s="43"/>
      <c r="U31" s="6"/>
    </row>
    <row r="32" spans="1:21" ht="18.600000000000001" hidden="1" thickBot="1" x14ac:dyDescent="0.35">
      <c r="A32" s="49"/>
      <c r="B32" s="180"/>
      <c r="C32" s="50"/>
      <c r="D32" s="50"/>
      <c r="E32" s="50"/>
      <c r="F32" s="50"/>
      <c r="G32" s="53">
        <f>SUM(G24:G31)</f>
        <v>220000000</v>
      </c>
      <c r="H32" s="121">
        <f t="shared" ref="H32" si="1">SUM(H24:H31)</f>
        <v>220000000</v>
      </c>
      <c r="I32" s="154">
        <v>0</v>
      </c>
      <c r="J32" s="139"/>
      <c r="K32" s="50"/>
      <c r="L32" s="50"/>
      <c r="M32" s="50"/>
      <c r="N32" s="50"/>
      <c r="O32" s="50"/>
      <c r="P32" s="50"/>
      <c r="Q32" s="50"/>
      <c r="R32" s="50"/>
      <c r="S32" s="50"/>
      <c r="T32" s="51"/>
      <c r="U32" s="6"/>
    </row>
    <row r="33" spans="1:21" ht="18.600000000000001" hidden="1" thickBot="1" x14ac:dyDescent="0.35">
      <c r="A33" s="54" t="s">
        <v>37</v>
      </c>
      <c r="B33" s="184"/>
      <c r="C33" s="55"/>
      <c r="D33" s="55"/>
      <c r="E33" s="55"/>
      <c r="F33" s="55"/>
      <c r="G33" s="98"/>
      <c r="H33" s="122"/>
      <c r="I33" s="155"/>
      <c r="J33" s="140"/>
      <c r="K33" s="55"/>
      <c r="L33" s="55"/>
      <c r="M33" s="55"/>
      <c r="N33" s="55"/>
      <c r="O33" s="55"/>
      <c r="P33" s="55"/>
      <c r="Q33" s="55"/>
      <c r="R33" s="55"/>
      <c r="S33" s="55"/>
      <c r="T33" s="56"/>
      <c r="U33" s="6"/>
    </row>
    <row r="34" spans="1:21" ht="31.2" hidden="1" x14ac:dyDescent="0.3">
      <c r="A34" s="31">
        <v>1</v>
      </c>
      <c r="B34" s="176"/>
      <c r="C34" s="32"/>
      <c r="D34" s="32" t="s">
        <v>16</v>
      </c>
      <c r="E34" s="32" t="s">
        <v>62</v>
      </c>
      <c r="F34" s="9" t="s">
        <v>41</v>
      </c>
      <c r="G34" s="95">
        <v>4500000</v>
      </c>
      <c r="H34" s="123">
        <v>4500000</v>
      </c>
      <c r="I34" s="36">
        <v>0</v>
      </c>
      <c r="J34" s="141" t="s">
        <v>38</v>
      </c>
      <c r="K34" s="32" t="s">
        <v>39</v>
      </c>
      <c r="L34" s="33">
        <v>43068</v>
      </c>
      <c r="M34" s="33">
        <v>43117</v>
      </c>
      <c r="N34" s="71">
        <v>43131</v>
      </c>
      <c r="O34" s="71">
        <f>N34+5</f>
        <v>43136</v>
      </c>
      <c r="P34" s="71">
        <f>O34+2</f>
        <v>43138</v>
      </c>
      <c r="Q34" s="33">
        <f>P34+2</f>
        <v>43140</v>
      </c>
      <c r="R34" s="71">
        <v>43266</v>
      </c>
      <c r="S34" s="32" t="s">
        <v>83</v>
      </c>
      <c r="T34" s="58" t="s">
        <v>82</v>
      </c>
      <c r="U34" s="6"/>
    </row>
    <row r="35" spans="1:21" ht="31.2" hidden="1" x14ac:dyDescent="0.3">
      <c r="A35" s="72">
        <f>1+A34</f>
        <v>2</v>
      </c>
      <c r="B35" s="177"/>
      <c r="C35" s="39"/>
      <c r="D35" s="39" t="s">
        <v>16</v>
      </c>
      <c r="E35" s="67" t="s">
        <v>62</v>
      </c>
      <c r="F35" s="2" t="s">
        <v>44</v>
      </c>
      <c r="G35" s="95">
        <v>3000000</v>
      </c>
      <c r="H35" s="123">
        <v>3000000</v>
      </c>
      <c r="I35" s="39">
        <v>0</v>
      </c>
      <c r="J35" s="141" t="s">
        <v>38</v>
      </c>
      <c r="K35" s="39" t="s">
        <v>39</v>
      </c>
      <c r="L35" s="71">
        <v>43068</v>
      </c>
      <c r="M35" s="33">
        <v>43117</v>
      </c>
      <c r="N35" s="71">
        <v>43131</v>
      </c>
      <c r="O35" s="71">
        <f t="shared" ref="O35:O37" si="2">N35+5</f>
        <v>43136</v>
      </c>
      <c r="P35" s="71">
        <f t="shared" ref="P35:Q37" si="3">O35+2</f>
        <v>43138</v>
      </c>
      <c r="Q35" s="33">
        <f t="shared" si="3"/>
        <v>43140</v>
      </c>
      <c r="R35" s="71">
        <v>43266</v>
      </c>
      <c r="S35" s="67" t="s">
        <v>83</v>
      </c>
      <c r="T35" s="74" t="s">
        <v>82</v>
      </c>
      <c r="U35" s="64"/>
    </row>
    <row r="36" spans="1:21" ht="31.2" hidden="1" x14ac:dyDescent="0.3">
      <c r="A36" s="72">
        <f t="shared" ref="A36:A52" si="4">1+A35</f>
        <v>3</v>
      </c>
      <c r="B36" s="177"/>
      <c r="C36" s="39"/>
      <c r="D36" s="39" t="s">
        <v>16</v>
      </c>
      <c r="E36" s="67" t="s">
        <v>62</v>
      </c>
      <c r="F36" s="2" t="s">
        <v>42</v>
      </c>
      <c r="G36" s="95">
        <v>3500000</v>
      </c>
      <c r="H36" s="123">
        <v>3500000</v>
      </c>
      <c r="I36" s="39">
        <v>0</v>
      </c>
      <c r="J36" s="141" t="s">
        <v>38</v>
      </c>
      <c r="K36" s="39" t="s">
        <v>39</v>
      </c>
      <c r="L36" s="71">
        <v>43068</v>
      </c>
      <c r="M36" s="33">
        <v>43117</v>
      </c>
      <c r="N36" s="71">
        <v>43131</v>
      </c>
      <c r="O36" s="71">
        <f t="shared" si="2"/>
        <v>43136</v>
      </c>
      <c r="P36" s="71">
        <f t="shared" si="3"/>
        <v>43138</v>
      </c>
      <c r="Q36" s="33">
        <f t="shared" si="3"/>
        <v>43140</v>
      </c>
      <c r="R36" s="71">
        <v>43266</v>
      </c>
      <c r="S36" s="67" t="s">
        <v>83</v>
      </c>
      <c r="T36" s="74" t="s">
        <v>82</v>
      </c>
      <c r="U36" s="64"/>
    </row>
    <row r="37" spans="1:21" ht="31.2" hidden="1" x14ac:dyDescent="0.3">
      <c r="A37" s="72">
        <f t="shared" si="4"/>
        <v>4</v>
      </c>
      <c r="B37" s="177"/>
      <c r="C37" s="39"/>
      <c r="D37" s="39" t="s">
        <v>16</v>
      </c>
      <c r="E37" s="67" t="s">
        <v>62</v>
      </c>
      <c r="F37" s="2" t="s">
        <v>43</v>
      </c>
      <c r="G37" s="95">
        <v>2500000</v>
      </c>
      <c r="H37" s="123">
        <v>2500000</v>
      </c>
      <c r="I37" s="39">
        <v>0</v>
      </c>
      <c r="J37" s="141" t="s">
        <v>38</v>
      </c>
      <c r="K37" s="39" t="s">
        <v>39</v>
      </c>
      <c r="L37" s="71">
        <v>43068</v>
      </c>
      <c r="M37" s="33">
        <v>43117</v>
      </c>
      <c r="N37" s="71">
        <v>43131</v>
      </c>
      <c r="O37" s="71">
        <f t="shared" si="2"/>
        <v>43136</v>
      </c>
      <c r="P37" s="71">
        <f t="shared" si="3"/>
        <v>43138</v>
      </c>
      <c r="Q37" s="33">
        <f t="shared" si="3"/>
        <v>43140</v>
      </c>
      <c r="R37" s="71">
        <v>43266</v>
      </c>
      <c r="S37" s="67" t="s">
        <v>83</v>
      </c>
      <c r="T37" s="74" t="s">
        <v>82</v>
      </c>
      <c r="U37" s="64"/>
    </row>
    <row r="38" spans="1:21" ht="31.2" hidden="1" x14ac:dyDescent="0.3">
      <c r="A38" s="72">
        <f t="shared" si="4"/>
        <v>5</v>
      </c>
      <c r="B38" s="177"/>
      <c r="C38" s="39"/>
      <c r="D38" s="39" t="s">
        <v>16</v>
      </c>
      <c r="E38" s="67" t="s">
        <v>62</v>
      </c>
      <c r="F38" s="2" t="s">
        <v>45</v>
      </c>
      <c r="G38" s="95">
        <v>0</v>
      </c>
      <c r="H38" s="123">
        <v>0</v>
      </c>
      <c r="I38" s="39">
        <v>0</v>
      </c>
      <c r="J38" s="141" t="s">
        <v>38</v>
      </c>
      <c r="K38" s="39" t="s">
        <v>39</v>
      </c>
      <c r="L38" s="71">
        <v>43068</v>
      </c>
      <c r="M38" s="71">
        <v>43069</v>
      </c>
      <c r="N38" s="71">
        <v>43083</v>
      </c>
      <c r="O38" s="71">
        <f t="shared" ref="O38:O39" si="5">N38+7</f>
        <v>43090</v>
      </c>
      <c r="P38" s="71">
        <v>43091</v>
      </c>
      <c r="Q38" s="71">
        <v>43110</v>
      </c>
      <c r="R38" s="71">
        <v>43266</v>
      </c>
      <c r="S38" s="67" t="s">
        <v>83</v>
      </c>
      <c r="T38" s="74" t="s">
        <v>82</v>
      </c>
      <c r="U38" s="64"/>
    </row>
    <row r="39" spans="1:21" ht="31.2" hidden="1" x14ac:dyDescent="0.3">
      <c r="A39" s="72">
        <f t="shared" si="4"/>
        <v>6</v>
      </c>
      <c r="B39" s="177"/>
      <c r="C39" s="39"/>
      <c r="D39" s="39" t="s">
        <v>16</v>
      </c>
      <c r="E39" s="67" t="s">
        <v>62</v>
      </c>
      <c r="F39" s="2" t="s">
        <v>46</v>
      </c>
      <c r="G39" s="95">
        <v>3000000</v>
      </c>
      <c r="H39" s="123">
        <v>3000000</v>
      </c>
      <c r="I39" s="39">
        <v>0</v>
      </c>
      <c r="J39" s="141" t="s">
        <v>38</v>
      </c>
      <c r="K39" s="39" t="s">
        <v>39</v>
      </c>
      <c r="L39" s="71">
        <v>43068</v>
      </c>
      <c r="M39" s="71">
        <v>43069</v>
      </c>
      <c r="N39" s="71">
        <v>43083</v>
      </c>
      <c r="O39" s="71">
        <f t="shared" si="5"/>
        <v>43090</v>
      </c>
      <c r="P39" s="71">
        <v>43091</v>
      </c>
      <c r="Q39" s="71">
        <v>43110</v>
      </c>
      <c r="R39" s="71">
        <v>43266</v>
      </c>
      <c r="S39" s="67" t="s">
        <v>83</v>
      </c>
      <c r="T39" s="74" t="s">
        <v>82</v>
      </c>
      <c r="U39" s="64"/>
    </row>
    <row r="40" spans="1:21" ht="31.2" hidden="1" x14ac:dyDescent="0.3">
      <c r="A40" s="72">
        <f t="shared" si="4"/>
        <v>7</v>
      </c>
      <c r="B40" s="177"/>
      <c r="C40" s="39"/>
      <c r="D40" s="39" t="s">
        <v>16</v>
      </c>
      <c r="E40" s="67" t="s">
        <v>62</v>
      </c>
      <c r="F40" s="2" t="s">
        <v>46</v>
      </c>
      <c r="G40" s="95">
        <v>2700000</v>
      </c>
      <c r="H40" s="123">
        <v>2700000</v>
      </c>
      <c r="I40" s="39">
        <v>0</v>
      </c>
      <c r="J40" s="141" t="s">
        <v>38</v>
      </c>
      <c r="K40" s="39" t="s">
        <v>39</v>
      </c>
      <c r="L40" s="71">
        <v>43068</v>
      </c>
      <c r="M40" s="33">
        <v>43117</v>
      </c>
      <c r="N40" s="71">
        <v>43131</v>
      </c>
      <c r="O40" s="71">
        <f t="shared" ref="O40:O42" si="6">N40+5</f>
        <v>43136</v>
      </c>
      <c r="P40" s="71">
        <f t="shared" ref="P40:Q42" si="7">O40+2</f>
        <v>43138</v>
      </c>
      <c r="Q40" s="33">
        <f t="shared" si="7"/>
        <v>43140</v>
      </c>
      <c r="R40" s="71">
        <v>43266</v>
      </c>
      <c r="S40" s="67" t="s">
        <v>83</v>
      </c>
      <c r="T40" s="74" t="s">
        <v>82</v>
      </c>
      <c r="U40" s="65"/>
    </row>
    <row r="41" spans="1:21" ht="31.2" hidden="1" x14ac:dyDescent="0.3">
      <c r="A41" s="72">
        <f t="shared" si="4"/>
        <v>8</v>
      </c>
      <c r="B41" s="177"/>
      <c r="C41" s="39"/>
      <c r="D41" s="39" t="s">
        <v>16</v>
      </c>
      <c r="E41" s="67" t="s">
        <v>62</v>
      </c>
      <c r="F41" s="2" t="s">
        <v>43</v>
      </c>
      <c r="G41" s="95">
        <v>2000000</v>
      </c>
      <c r="H41" s="123">
        <v>2000000</v>
      </c>
      <c r="I41" s="39">
        <v>0</v>
      </c>
      <c r="J41" s="141" t="s">
        <v>38</v>
      </c>
      <c r="K41" s="39" t="s">
        <v>39</v>
      </c>
      <c r="L41" s="71">
        <v>43070</v>
      </c>
      <c r="M41" s="33">
        <v>43117</v>
      </c>
      <c r="N41" s="71">
        <v>43131</v>
      </c>
      <c r="O41" s="71">
        <f t="shared" si="6"/>
        <v>43136</v>
      </c>
      <c r="P41" s="71">
        <f t="shared" si="7"/>
        <v>43138</v>
      </c>
      <c r="Q41" s="33">
        <f t="shared" si="7"/>
        <v>43140</v>
      </c>
      <c r="R41" s="71">
        <v>43266</v>
      </c>
      <c r="S41" s="67" t="s">
        <v>83</v>
      </c>
      <c r="T41" s="74" t="s">
        <v>82</v>
      </c>
      <c r="U41" s="65"/>
    </row>
    <row r="42" spans="1:21" ht="31.2" hidden="1" x14ac:dyDescent="0.3">
      <c r="A42" s="72">
        <f t="shared" si="4"/>
        <v>9</v>
      </c>
      <c r="B42" s="177"/>
      <c r="C42" s="39"/>
      <c r="D42" s="39" t="s">
        <v>16</v>
      </c>
      <c r="E42" s="67" t="s">
        <v>62</v>
      </c>
      <c r="F42" s="2" t="s">
        <v>47</v>
      </c>
      <c r="G42" s="95">
        <v>2000000</v>
      </c>
      <c r="H42" s="123">
        <v>2000000</v>
      </c>
      <c r="I42" s="39">
        <v>0</v>
      </c>
      <c r="J42" s="141" t="s">
        <v>38</v>
      </c>
      <c r="K42" s="39" t="s">
        <v>39</v>
      </c>
      <c r="L42" s="71">
        <v>43070</v>
      </c>
      <c r="M42" s="33">
        <v>43117</v>
      </c>
      <c r="N42" s="71">
        <v>43131</v>
      </c>
      <c r="O42" s="71">
        <f t="shared" si="6"/>
        <v>43136</v>
      </c>
      <c r="P42" s="71">
        <f t="shared" si="7"/>
        <v>43138</v>
      </c>
      <c r="Q42" s="33">
        <f t="shared" si="7"/>
        <v>43140</v>
      </c>
      <c r="R42" s="71">
        <v>43266</v>
      </c>
      <c r="S42" s="67" t="s">
        <v>83</v>
      </c>
      <c r="T42" s="74" t="s">
        <v>82</v>
      </c>
      <c r="U42" s="65"/>
    </row>
    <row r="43" spans="1:21" ht="31.2" hidden="1" x14ac:dyDescent="0.3">
      <c r="A43" s="72">
        <f t="shared" si="4"/>
        <v>10</v>
      </c>
      <c r="B43" s="177"/>
      <c r="C43" s="39"/>
      <c r="D43" s="39" t="s">
        <v>16</v>
      </c>
      <c r="E43" s="67" t="s">
        <v>62</v>
      </c>
      <c r="F43" s="2" t="s">
        <v>48</v>
      </c>
      <c r="G43" s="95">
        <v>8112800</v>
      </c>
      <c r="H43" s="123">
        <v>8112800</v>
      </c>
      <c r="I43" s="39">
        <v>0</v>
      </c>
      <c r="J43" s="141" t="s">
        <v>77</v>
      </c>
      <c r="K43" s="39" t="s">
        <v>39</v>
      </c>
      <c r="L43" s="71">
        <v>43117</v>
      </c>
      <c r="M43" s="71">
        <f>L43+2</f>
        <v>43119</v>
      </c>
      <c r="N43" s="71">
        <f>M43+14</f>
        <v>43133</v>
      </c>
      <c r="O43" s="71">
        <f>N43+4</f>
        <v>43137</v>
      </c>
      <c r="P43" s="71">
        <f>O43+2</f>
        <v>43139</v>
      </c>
      <c r="Q43" s="71">
        <f>P43+2</f>
        <v>43141</v>
      </c>
      <c r="R43" s="71">
        <v>43266</v>
      </c>
      <c r="S43" s="67" t="s">
        <v>83</v>
      </c>
      <c r="T43" s="74" t="s">
        <v>82</v>
      </c>
      <c r="U43" s="65"/>
    </row>
    <row r="44" spans="1:21" ht="46.8" hidden="1" x14ac:dyDescent="0.3">
      <c r="A44" s="72">
        <f t="shared" si="4"/>
        <v>11</v>
      </c>
      <c r="B44" s="177"/>
      <c r="C44" s="39"/>
      <c r="D44" s="39" t="s">
        <v>16</v>
      </c>
      <c r="E44" s="67" t="s">
        <v>62</v>
      </c>
      <c r="F44" s="2" t="s">
        <v>49</v>
      </c>
      <c r="G44" s="95">
        <v>2000000</v>
      </c>
      <c r="H44" s="123">
        <v>2000000</v>
      </c>
      <c r="I44" s="39">
        <v>0</v>
      </c>
      <c r="J44" s="141" t="s">
        <v>38</v>
      </c>
      <c r="K44" s="39" t="s">
        <v>39</v>
      </c>
      <c r="L44" s="71">
        <v>43112</v>
      </c>
      <c r="M44" s="71">
        <v>43124</v>
      </c>
      <c r="N44" s="71">
        <f>M44+14</f>
        <v>43138</v>
      </c>
      <c r="O44" s="71">
        <f>N44+2</f>
        <v>43140</v>
      </c>
      <c r="P44" s="71">
        <f>O44+3</f>
        <v>43143</v>
      </c>
      <c r="Q44" s="71">
        <f t="shared" ref="Q44" si="8">P44+2</f>
        <v>43145</v>
      </c>
      <c r="R44" s="71">
        <v>43266</v>
      </c>
      <c r="S44" s="67" t="s">
        <v>83</v>
      </c>
      <c r="T44" s="74" t="s">
        <v>82</v>
      </c>
      <c r="U44" s="65"/>
    </row>
    <row r="45" spans="1:21" ht="46.8" hidden="1" x14ac:dyDescent="0.3">
      <c r="A45" s="72">
        <f>1+A44</f>
        <v>12</v>
      </c>
      <c r="B45" s="177"/>
      <c r="C45" s="39"/>
      <c r="D45" s="39" t="s">
        <v>16</v>
      </c>
      <c r="E45" s="67" t="s">
        <v>62</v>
      </c>
      <c r="F45" s="2" t="s">
        <v>50</v>
      </c>
      <c r="G45" s="95">
        <v>1500000</v>
      </c>
      <c r="H45" s="123">
        <v>1500000</v>
      </c>
      <c r="I45" s="39">
        <v>0</v>
      </c>
      <c r="J45" s="141" t="s">
        <v>38</v>
      </c>
      <c r="K45" s="39" t="s">
        <v>39</v>
      </c>
      <c r="L45" s="71">
        <v>43117</v>
      </c>
      <c r="M45" s="71">
        <f>L45+6</f>
        <v>43123</v>
      </c>
      <c r="N45" s="71">
        <f>M45+14</f>
        <v>43137</v>
      </c>
      <c r="O45" s="71">
        <f>N45+2</f>
        <v>43139</v>
      </c>
      <c r="P45" s="71">
        <f>O45+1</f>
        <v>43140</v>
      </c>
      <c r="Q45" s="71">
        <f>P45+3</f>
        <v>43143</v>
      </c>
      <c r="R45" s="71">
        <v>43266</v>
      </c>
      <c r="S45" s="67" t="s">
        <v>83</v>
      </c>
      <c r="T45" s="74" t="s">
        <v>82</v>
      </c>
      <c r="U45" s="65"/>
    </row>
    <row r="46" spans="1:21" ht="31.2" hidden="1" x14ac:dyDescent="0.3">
      <c r="A46" s="72">
        <f t="shared" si="4"/>
        <v>13</v>
      </c>
      <c r="B46" s="177"/>
      <c r="C46" s="39"/>
      <c r="D46" s="39" t="s">
        <v>16</v>
      </c>
      <c r="E46" s="67" t="s">
        <v>62</v>
      </c>
      <c r="F46" s="2" t="s">
        <v>51</v>
      </c>
      <c r="G46" s="95">
        <v>3000000</v>
      </c>
      <c r="H46" s="123">
        <v>3000000</v>
      </c>
      <c r="I46" s="39">
        <v>0</v>
      </c>
      <c r="J46" s="141" t="s">
        <v>38</v>
      </c>
      <c r="K46" s="39" t="s">
        <v>39</v>
      </c>
      <c r="L46" s="71">
        <v>43070</v>
      </c>
      <c r="M46" s="33">
        <v>43117</v>
      </c>
      <c r="N46" s="71">
        <v>43131</v>
      </c>
      <c r="O46" s="71">
        <f t="shared" ref="O46:O48" si="9">N46+5</f>
        <v>43136</v>
      </c>
      <c r="P46" s="71">
        <f t="shared" ref="P46:Q49" si="10">O46+2</f>
        <v>43138</v>
      </c>
      <c r="Q46" s="33">
        <f t="shared" si="10"/>
        <v>43140</v>
      </c>
      <c r="R46" s="71">
        <v>43266</v>
      </c>
      <c r="S46" s="67" t="s">
        <v>83</v>
      </c>
      <c r="T46" s="74" t="s">
        <v>82</v>
      </c>
      <c r="U46" s="65"/>
    </row>
    <row r="47" spans="1:21" ht="31.2" hidden="1" x14ac:dyDescent="0.3">
      <c r="A47" s="72">
        <f t="shared" si="4"/>
        <v>14</v>
      </c>
      <c r="B47" s="177"/>
      <c r="C47" s="39"/>
      <c r="D47" s="39" t="s">
        <v>16</v>
      </c>
      <c r="E47" s="67" t="s">
        <v>62</v>
      </c>
      <c r="F47" s="2" t="s">
        <v>52</v>
      </c>
      <c r="G47" s="95">
        <v>3000000</v>
      </c>
      <c r="H47" s="123">
        <v>3000000</v>
      </c>
      <c r="I47" s="39">
        <v>0</v>
      </c>
      <c r="J47" s="141" t="s">
        <v>38</v>
      </c>
      <c r="K47" s="39" t="s">
        <v>39</v>
      </c>
      <c r="L47" s="71">
        <v>43070</v>
      </c>
      <c r="M47" s="33">
        <v>43117</v>
      </c>
      <c r="N47" s="71">
        <v>43131</v>
      </c>
      <c r="O47" s="71">
        <f t="shared" si="9"/>
        <v>43136</v>
      </c>
      <c r="P47" s="71">
        <f t="shared" si="10"/>
        <v>43138</v>
      </c>
      <c r="Q47" s="33">
        <f t="shared" si="10"/>
        <v>43140</v>
      </c>
      <c r="R47" s="71">
        <v>43266</v>
      </c>
      <c r="S47" s="67" t="s">
        <v>83</v>
      </c>
      <c r="T47" s="74" t="s">
        <v>82</v>
      </c>
      <c r="U47" s="65"/>
    </row>
    <row r="48" spans="1:21" ht="31.2" hidden="1" x14ac:dyDescent="0.3">
      <c r="A48" s="72">
        <f t="shared" si="4"/>
        <v>15</v>
      </c>
      <c r="B48" s="177"/>
      <c r="C48" s="39"/>
      <c r="D48" s="39" t="s">
        <v>16</v>
      </c>
      <c r="E48" s="67" t="s">
        <v>62</v>
      </c>
      <c r="F48" s="2" t="s">
        <v>53</v>
      </c>
      <c r="G48" s="95">
        <v>2300000</v>
      </c>
      <c r="H48" s="123">
        <v>2300000</v>
      </c>
      <c r="I48" s="39">
        <v>0</v>
      </c>
      <c r="J48" s="141" t="s">
        <v>38</v>
      </c>
      <c r="K48" s="39" t="s">
        <v>39</v>
      </c>
      <c r="L48" s="71">
        <v>43070</v>
      </c>
      <c r="M48" s="33">
        <v>43117</v>
      </c>
      <c r="N48" s="71">
        <v>43131</v>
      </c>
      <c r="O48" s="71">
        <f t="shared" si="9"/>
        <v>43136</v>
      </c>
      <c r="P48" s="71">
        <f t="shared" si="10"/>
        <v>43138</v>
      </c>
      <c r="Q48" s="33">
        <f t="shared" si="10"/>
        <v>43140</v>
      </c>
      <c r="R48" s="71">
        <v>43266</v>
      </c>
      <c r="S48" s="67" t="s">
        <v>83</v>
      </c>
      <c r="T48" s="74" t="s">
        <v>82</v>
      </c>
      <c r="U48" s="65"/>
    </row>
    <row r="49" spans="1:21" ht="31.2" hidden="1" x14ac:dyDescent="0.3">
      <c r="A49" s="72">
        <f t="shared" si="4"/>
        <v>16</v>
      </c>
      <c r="B49" s="177"/>
      <c r="C49" s="39"/>
      <c r="D49" s="39" t="s">
        <v>16</v>
      </c>
      <c r="E49" s="67" t="s">
        <v>62</v>
      </c>
      <c r="F49" s="2" t="s">
        <v>54</v>
      </c>
      <c r="G49" s="95">
        <v>3000000</v>
      </c>
      <c r="H49" s="123">
        <v>3000000</v>
      </c>
      <c r="I49" s="39">
        <v>0</v>
      </c>
      <c r="J49" s="141" t="s">
        <v>38</v>
      </c>
      <c r="K49" s="39" t="s">
        <v>39</v>
      </c>
      <c r="L49" s="71">
        <v>43112</v>
      </c>
      <c r="M49" s="71">
        <v>43124</v>
      </c>
      <c r="N49" s="71">
        <f>M49+14</f>
        <v>43138</v>
      </c>
      <c r="O49" s="71">
        <f>N49+2</f>
        <v>43140</v>
      </c>
      <c r="P49" s="71">
        <f>O49+3</f>
        <v>43143</v>
      </c>
      <c r="Q49" s="71">
        <f t="shared" si="10"/>
        <v>43145</v>
      </c>
      <c r="R49" s="71">
        <v>43266</v>
      </c>
      <c r="S49" s="67" t="s">
        <v>83</v>
      </c>
      <c r="T49" s="74" t="s">
        <v>82</v>
      </c>
      <c r="U49" s="65"/>
    </row>
    <row r="50" spans="1:21" ht="31.2" hidden="1" x14ac:dyDescent="0.3">
      <c r="A50" s="72">
        <f t="shared" si="4"/>
        <v>17</v>
      </c>
      <c r="B50" s="177"/>
      <c r="C50" s="39"/>
      <c r="D50" s="39" t="s">
        <v>16</v>
      </c>
      <c r="E50" s="67" t="s">
        <v>62</v>
      </c>
      <c r="F50" s="2" t="s">
        <v>55</v>
      </c>
      <c r="G50" s="95">
        <v>9132786</v>
      </c>
      <c r="H50" s="123">
        <v>9132786</v>
      </c>
      <c r="I50" s="39">
        <v>0</v>
      </c>
      <c r="J50" s="141" t="s">
        <v>38</v>
      </c>
      <c r="K50" s="39" t="s">
        <v>39</v>
      </c>
      <c r="L50" s="71">
        <v>43117</v>
      </c>
      <c r="M50" s="71">
        <f>L50+2</f>
        <v>43119</v>
      </c>
      <c r="N50" s="71">
        <f>M50+14</f>
        <v>43133</v>
      </c>
      <c r="O50" s="71">
        <f>N50+4</f>
        <v>43137</v>
      </c>
      <c r="P50" s="71">
        <f>O50+2</f>
        <v>43139</v>
      </c>
      <c r="Q50" s="71">
        <f>P50+2</f>
        <v>43141</v>
      </c>
      <c r="R50" s="71">
        <v>43266</v>
      </c>
      <c r="S50" s="67" t="s">
        <v>83</v>
      </c>
      <c r="T50" s="74" t="s">
        <v>82</v>
      </c>
      <c r="U50" s="65"/>
    </row>
    <row r="51" spans="1:21" ht="31.2" hidden="1" x14ac:dyDescent="0.3">
      <c r="A51" s="72">
        <f t="shared" si="4"/>
        <v>18</v>
      </c>
      <c r="B51" s="177"/>
      <c r="C51" s="39"/>
      <c r="D51" s="39" t="s">
        <v>16</v>
      </c>
      <c r="E51" s="67" t="s">
        <v>62</v>
      </c>
      <c r="F51" s="2" t="s">
        <v>56</v>
      </c>
      <c r="G51" s="95">
        <v>3500000</v>
      </c>
      <c r="H51" s="123">
        <v>3500000</v>
      </c>
      <c r="I51" s="39">
        <v>0</v>
      </c>
      <c r="J51" s="141" t="s">
        <v>38</v>
      </c>
      <c r="K51" s="39" t="s">
        <v>39</v>
      </c>
      <c r="L51" s="71">
        <v>43026</v>
      </c>
      <c r="M51" s="107">
        <v>43053</v>
      </c>
      <c r="N51" s="107">
        <v>43074</v>
      </c>
      <c r="O51" s="107">
        <v>43111</v>
      </c>
      <c r="P51" s="107">
        <f>O51+1</f>
        <v>43112</v>
      </c>
      <c r="Q51" s="107">
        <f>P51+4</f>
        <v>43116</v>
      </c>
      <c r="R51" s="107">
        <v>43266</v>
      </c>
      <c r="S51" s="108" t="s">
        <v>83</v>
      </c>
      <c r="T51" s="109" t="s">
        <v>82</v>
      </c>
      <c r="U51" s="65"/>
    </row>
    <row r="52" spans="1:21" ht="31.2" hidden="1" x14ac:dyDescent="0.3">
      <c r="A52" s="72">
        <f t="shared" si="4"/>
        <v>19</v>
      </c>
      <c r="B52" s="185"/>
      <c r="C52" s="39"/>
      <c r="D52" s="39" t="s">
        <v>16</v>
      </c>
      <c r="E52" s="67" t="s">
        <v>62</v>
      </c>
      <c r="F52" s="66" t="s">
        <v>57</v>
      </c>
      <c r="G52" s="95">
        <v>3000000</v>
      </c>
      <c r="H52" s="123">
        <v>3000000</v>
      </c>
      <c r="I52" s="39">
        <v>0</v>
      </c>
      <c r="J52" s="141" t="s">
        <v>38</v>
      </c>
      <c r="K52" s="39" t="s">
        <v>39</v>
      </c>
      <c r="L52" s="71">
        <v>43117</v>
      </c>
      <c r="M52" s="71">
        <f>L52+6</f>
        <v>43123</v>
      </c>
      <c r="N52" s="71">
        <f>M52+14</f>
        <v>43137</v>
      </c>
      <c r="O52" s="71">
        <f>N52+2</f>
        <v>43139</v>
      </c>
      <c r="P52" s="71">
        <f>O52+1</f>
        <v>43140</v>
      </c>
      <c r="Q52" s="71">
        <f>P52+3</f>
        <v>43143</v>
      </c>
      <c r="R52" s="71">
        <v>43266</v>
      </c>
      <c r="S52" s="67" t="s">
        <v>83</v>
      </c>
      <c r="T52" s="74" t="s">
        <v>82</v>
      </c>
      <c r="U52" s="65"/>
    </row>
    <row r="53" spans="1:21" ht="31.2" hidden="1" x14ac:dyDescent="0.3">
      <c r="A53" s="72">
        <f>1+A52</f>
        <v>20</v>
      </c>
      <c r="B53" s="185"/>
      <c r="C53" s="39"/>
      <c r="D53" s="39" t="s">
        <v>40</v>
      </c>
      <c r="E53" s="67" t="s">
        <v>62</v>
      </c>
      <c r="F53" s="2" t="s">
        <v>58</v>
      </c>
      <c r="G53" s="95">
        <v>4500000</v>
      </c>
      <c r="H53" s="123">
        <v>4500000</v>
      </c>
      <c r="I53" s="39">
        <v>0</v>
      </c>
      <c r="J53" s="141" t="s">
        <v>70</v>
      </c>
      <c r="K53" s="39" t="s">
        <v>39</v>
      </c>
      <c r="L53" s="68" t="s">
        <v>32</v>
      </c>
      <c r="M53" s="68" t="s">
        <v>32</v>
      </c>
      <c r="N53" s="68" t="s">
        <v>32</v>
      </c>
      <c r="O53" s="68" t="s">
        <v>32</v>
      </c>
      <c r="P53" s="68" t="s">
        <v>32</v>
      </c>
      <c r="Q53" s="68" t="s">
        <v>32</v>
      </c>
      <c r="R53" s="68" t="s">
        <v>32</v>
      </c>
      <c r="S53" s="68" t="s">
        <v>32</v>
      </c>
      <c r="T53" s="69" t="s">
        <v>79</v>
      </c>
      <c r="U53" s="65"/>
    </row>
    <row r="54" spans="1:21" ht="165.6" hidden="1" customHeight="1" x14ac:dyDescent="0.3">
      <c r="A54" s="72">
        <f t="shared" ref="A54:A55" si="11">1+A53</f>
        <v>21</v>
      </c>
      <c r="B54" s="186"/>
      <c r="C54" s="68"/>
      <c r="D54" s="68" t="s">
        <v>16</v>
      </c>
      <c r="E54" s="92" t="s">
        <v>62</v>
      </c>
      <c r="F54" s="5" t="s">
        <v>59</v>
      </c>
      <c r="G54" s="95">
        <v>3700000</v>
      </c>
      <c r="H54" s="123">
        <v>3700000</v>
      </c>
      <c r="I54" s="39">
        <v>0</v>
      </c>
      <c r="J54" s="142" t="s">
        <v>38</v>
      </c>
      <c r="K54" s="68" t="s">
        <v>39</v>
      </c>
      <c r="L54" s="68" t="s">
        <v>32</v>
      </c>
      <c r="M54" s="68" t="s">
        <v>32</v>
      </c>
      <c r="N54" s="68" t="s">
        <v>32</v>
      </c>
      <c r="O54" s="68" t="s">
        <v>32</v>
      </c>
      <c r="P54" s="68" t="s">
        <v>32</v>
      </c>
      <c r="Q54" s="68" t="s">
        <v>32</v>
      </c>
      <c r="R54" s="68" t="s">
        <v>32</v>
      </c>
      <c r="S54" s="68" t="s">
        <v>32</v>
      </c>
      <c r="T54" s="70" t="s">
        <v>78</v>
      </c>
      <c r="U54" s="65"/>
    </row>
    <row r="55" spans="1:21" ht="46.5" hidden="1" customHeight="1" thickBot="1" x14ac:dyDescent="0.35">
      <c r="A55" s="72">
        <f t="shared" si="11"/>
        <v>22</v>
      </c>
      <c r="B55" s="187"/>
      <c r="C55" s="89"/>
      <c r="D55" s="68" t="s">
        <v>16</v>
      </c>
      <c r="E55" s="92" t="s">
        <v>62</v>
      </c>
      <c r="F55" s="96"/>
      <c r="G55" s="95">
        <v>1509362.73</v>
      </c>
      <c r="H55" s="123">
        <v>1509362.73</v>
      </c>
      <c r="I55" s="39"/>
      <c r="J55" s="142" t="s">
        <v>38</v>
      </c>
      <c r="K55" s="68" t="s">
        <v>39</v>
      </c>
      <c r="L55" s="73">
        <v>43117</v>
      </c>
      <c r="M55" s="73">
        <f>L55+6</f>
        <v>43123</v>
      </c>
      <c r="N55" s="73">
        <f>M55+14</f>
        <v>43137</v>
      </c>
      <c r="O55" s="73">
        <f>N55+2</f>
        <v>43139</v>
      </c>
      <c r="P55" s="73">
        <f>O55+1</f>
        <v>43140</v>
      </c>
      <c r="Q55" s="73">
        <f>P55+3</f>
        <v>43143</v>
      </c>
      <c r="R55" s="73">
        <v>43266</v>
      </c>
      <c r="S55" s="89" t="s">
        <v>83</v>
      </c>
      <c r="T55" s="97"/>
      <c r="U55" s="65"/>
    </row>
    <row r="56" spans="1:21" ht="18.600000000000001" hidden="1" thickBot="1" x14ac:dyDescent="0.35">
      <c r="A56" s="75"/>
      <c r="B56" s="188"/>
      <c r="C56" s="76"/>
      <c r="D56" s="76"/>
      <c r="E56" s="76"/>
      <c r="F56" s="76"/>
      <c r="G56" s="99">
        <f>SUM(G34:G55)</f>
        <v>71454948.730000004</v>
      </c>
      <c r="H56" s="124">
        <f>SUM(H34:H55)</f>
        <v>71454948.730000004</v>
      </c>
      <c r="I56" s="156">
        <f>SUM(I34:I53)</f>
        <v>0</v>
      </c>
      <c r="J56" s="143"/>
      <c r="K56" s="76"/>
      <c r="L56" s="76"/>
      <c r="M56" s="76"/>
      <c r="N56" s="76"/>
      <c r="O56" s="76"/>
      <c r="P56" s="76"/>
      <c r="Q56" s="76"/>
      <c r="R56" s="76"/>
      <c r="S56" s="76"/>
      <c r="T56" s="77"/>
      <c r="U56" s="4"/>
    </row>
    <row r="57" spans="1:21" ht="18.600000000000001" hidden="1" thickBot="1" x14ac:dyDescent="0.35">
      <c r="A57" s="78" t="s">
        <v>71</v>
      </c>
      <c r="B57" s="189"/>
      <c r="C57" s="79"/>
      <c r="D57" s="79"/>
      <c r="E57" s="79"/>
      <c r="F57" s="79"/>
      <c r="G57" s="79"/>
      <c r="H57" s="125"/>
      <c r="I57" s="157"/>
      <c r="J57" s="144"/>
      <c r="K57" s="79"/>
      <c r="L57" s="79"/>
      <c r="M57" s="79"/>
      <c r="N57" s="79"/>
      <c r="O57" s="79"/>
      <c r="P57" s="79"/>
      <c r="Q57" s="79"/>
      <c r="R57" s="79"/>
      <c r="S57" s="79"/>
      <c r="T57" s="80"/>
    </row>
    <row r="58" spans="1:21" hidden="1" x14ac:dyDescent="0.3">
      <c r="A58" s="81">
        <v>1</v>
      </c>
      <c r="B58" s="190"/>
      <c r="C58" s="82"/>
      <c r="D58" s="67" t="s">
        <v>16</v>
      </c>
      <c r="E58" s="82" t="s">
        <v>62</v>
      </c>
      <c r="F58" s="83" t="s">
        <v>72</v>
      </c>
      <c r="G58" s="94">
        <v>4045962</v>
      </c>
      <c r="H58" s="126">
        <v>4045962</v>
      </c>
      <c r="I58" s="158">
        <v>0</v>
      </c>
      <c r="J58" s="145" t="s">
        <v>73</v>
      </c>
      <c r="K58" s="82" t="s">
        <v>69</v>
      </c>
      <c r="L58" s="71" t="s">
        <v>32</v>
      </c>
      <c r="M58" s="71" t="s">
        <v>32</v>
      </c>
      <c r="N58" s="71" t="s">
        <v>32</v>
      </c>
      <c r="O58" s="71" t="s">
        <v>32</v>
      </c>
      <c r="P58" s="71" t="s">
        <v>32</v>
      </c>
      <c r="Q58" s="71" t="s">
        <v>32</v>
      </c>
      <c r="R58" s="71" t="s">
        <v>32</v>
      </c>
      <c r="S58" s="82"/>
      <c r="T58" s="84" t="s">
        <v>80</v>
      </c>
    </row>
    <row r="59" spans="1:21" hidden="1" x14ac:dyDescent="0.3">
      <c r="A59" s="85">
        <v>2</v>
      </c>
      <c r="B59" s="191"/>
      <c r="C59" s="67"/>
      <c r="D59" s="67" t="s">
        <v>16</v>
      </c>
      <c r="E59" s="67" t="s">
        <v>62</v>
      </c>
      <c r="F59" s="61" t="s">
        <v>74</v>
      </c>
      <c r="G59" s="95">
        <v>2684752</v>
      </c>
      <c r="H59" s="123">
        <v>2684752</v>
      </c>
      <c r="I59" s="39">
        <v>0</v>
      </c>
      <c r="J59" s="146" t="s">
        <v>73</v>
      </c>
      <c r="K59" s="67" t="s">
        <v>39</v>
      </c>
      <c r="L59" s="71" t="s">
        <v>32</v>
      </c>
      <c r="M59" s="71" t="s">
        <v>32</v>
      </c>
      <c r="N59" s="71" t="s">
        <v>32</v>
      </c>
      <c r="O59" s="71" t="s">
        <v>32</v>
      </c>
      <c r="P59" s="71" t="s">
        <v>32</v>
      </c>
      <c r="Q59" s="71" t="s">
        <v>32</v>
      </c>
      <c r="R59" s="71" t="s">
        <v>32</v>
      </c>
      <c r="S59" s="67"/>
      <c r="T59" s="84" t="s">
        <v>80</v>
      </c>
    </row>
    <row r="60" spans="1:21" hidden="1" x14ac:dyDescent="0.3">
      <c r="A60" s="72">
        <f>1+A59</f>
        <v>3</v>
      </c>
      <c r="B60" s="192"/>
      <c r="C60" s="39"/>
      <c r="D60" s="39" t="s">
        <v>16</v>
      </c>
      <c r="E60" s="67" t="s">
        <v>62</v>
      </c>
      <c r="F60" s="61" t="s">
        <v>75</v>
      </c>
      <c r="G60" s="95">
        <v>2685773</v>
      </c>
      <c r="H60" s="123">
        <v>2685773</v>
      </c>
      <c r="I60" s="39">
        <v>0</v>
      </c>
      <c r="J60" s="146" t="s">
        <v>73</v>
      </c>
      <c r="K60" s="39" t="s">
        <v>39</v>
      </c>
      <c r="L60" s="71" t="s">
        <v>32</v>
      </c>
      <c r="M60" s="71" t="s">
        <v>32</v>
      </c>
      <c r="N60" s="71" t="s">
        <v>32</v>
      </c>
      <c r="O60" s="71" t="s">
        <v>32</v>
      </c>
      <c r="P60" s="71" t="s">
        <v>32</v>
      </c>
      <c r="Q60" s="71" t="s">
        <v>32</v>
      </c>
      <c r="R60" s="71" t="s">
        <v>32</v>
      </c>
      <c r="S60" s="39"/>
      <c r="T60" s="84" t="s">
        <v>80</v>
      </c>
    </row>
    <row r="61" spans="1:21" ht="100.8" hidden="1" x14ac:dyDescent="0.3">
      <c r="A61" s="72">
        <f t="shared" ref="A61" si="12">1+A60</f>
        <v>4</v>
      </c>
      <c r="B61" s="191"/>
      <c r="C61" s="39"/>
      <c r="D61" s="39" t="s">
        <v>16</v>
      </c>
      <c r="E61" s="67" t="s">
        <v>62</v>
      </c>
      <c r="F61" s="86" t="s">
        <v>76</v>
      </c>
      <c r="G61" s="95">
        <v>3174150</v>
      </c>
      <c r="H61" s="123">
        <v>3174150</v>
      </c>
      <c r="I61" s="39">
        <v>0</v>
      </c>
      <c r="J61" s="146" t="s">
        <v>73</v>
      </c>
      <c r="K61" s="39" t="s">
        <v>39</v>
      </c>
      <c r="L61" s="71" t="s">
        <v>32</v>
      </c>
      <c r="M61" s="71" t="s">
        <v>32</v>
      </c>
      <c r="N61" s="71" t="s">
        <v>32</v>
      </c>
      <c r="O61" s="71" t="s">
        <v>32</v>
      </c>
      <c r="P61" s="71" t="s">
        <v>32</v>
      </c>
      <c r="Q61" s="71" t="s">
        <v>32</v>
      </c>
      <c r="R61" s="71" t="s">
        <v>32</v>
      </c>
      <c r="S61" s="39"/>
      <c r="T61" s="84" t="s">
        <v>80</v>
      </c>
    </row>
    <row r="62" spans="1:21" hidden="1" x14ac:dyDescent="0.3">
      <c r="A62" s="100"/>
      <c r="B62" s="193"/>
      <c r="C62" s="101"/>
      <c r="D62" s="101"/>
      <c r="E62" s="102"/>
      <c r="F62" s="103"/>
      <c r="G62" s="104">
        <f>SUM(G58:G61)</f>
        <v>12590637</v>
      </c>
      <c r="H62" s="104">
        <f>SUM(H58:H61)</f>
        <v>12590637</v>
      </c>
      <c r="I62" s="101"/>
      <c r="J62" s="147"/>
      <c r="K62" s="101"/>
      <c r="L62" s="105"/>
      <c r="M62" s="105"/>
      <c r="N62" s="105"/>
      <c r="O62" s="105"/>
      <c r="P62" s="105"/>
      <c r="Q62" s="105"/>
      <c r="R62" s="105"/>
      <c r="S62" s="101"/>
      <c r="T62" s="106"/>
    </row>
    <row r="63" spans="1:21" ht="17.399999999999999" hidden="1" x14ac:dyDescent="0.3">
      <c r="A63" s="87"/>
      <c r="B63" s="194"/>
      <c r="C63" s="39"/>
      <c r="D63" s="39" t="s">
        <v>16</v>
      </c>
      <c r="E63" s="67" t="s">
        <v>62</v>
      </c>
      <c r="F63" s="86"/>
      <c r="G63" s="62">
        <v>1265831</v>
      </c>
      <c r="H63" s="127">
        <v>1265831</v>
      </c>
      <c r="I63" s="39">
        <v>0</v>
      </c>
      <c r="J63" s="146" t="s">
        <v>73</v>
      </c>
      <c r="K63" s="39" t="s">
        <v>39</v>
      </c>
      <c r="L63" s="71" t="s">
        <v>32</v>
      </c>
      <c r="M63" s="71" t="s">
        <v>32</v>
      </c>
      <c r="N63" s="71" t="s">
        <v>32</v>
      </c>
      <c r="O63" s="71" t="s">
        <v>32</v>
      </c>
      <c r="P63" s="71" t="s">
        <v>32</v>
      </c>
      <c r="Q63" s="71" t="s">
        <v>32</v>
      </c>
      <c r="R63" s="71" t="s">
        <v>32</v>
      </c>
      <c r="S63" s="39"/>
      <c r="T63" s="84" t="s">
        <v>80</v>
      </c>
    </row>
    <row r="64" spans="1:21" ht="17.399999999999999" hidden="1" x14ac:dyDescent="0.3">
      <c r="A64" s="87"/>
      <c r="B64" s="195"/>
      <c r="C64" s="39"/>
      <c r="D64" s="39" t="s">
        <v>16</v>
      </c>
      <c r="E64" s="67" t="s">
        <v>62</v>
      </c>
      <c r="F64" s="86"/>
      <c r="G64" s="63">
        <v>0</v>
      </c>
      <c r="H64" s="128">
        <v>0</v>
      </c>
      <c r="I64" s="39">
        <v>0</v>
      </c>
      <c r="J64" s="146" t="s">
        <v>73</v>
      </c>
      <c r="K64" s="39" t="s">
        <v>39</v>
      </c>
      <c r="L64" s="71" t="s">
        <v>32</v>
      </c>
      <c r="M64" s="71" t="s">
        <v>32</v>
      </c>
      <c r="N64" s="71" t="s">
        <v>32</v>
      </c>
      <c r="O64" s="71" t="s">
        <v>32</v>
      </c>
      <c r="P64" s="71" t="s">
        <v>32</v>
      </c>
      <c r="Q64" s="71" t="s">
        <v>32</v>
      </c>
      <c r="R64" s="71" t="s">
        <v>32</v>
      </c>
      <c r="S64" s="39"/>
      <c r="T64" s="84" t="s">
        <v>80</v>
      </c>
    </row>
    <row r="65" spans="1:20" ht="17.399999999999999" hidden="1" x14ac:dyDescent="0.3">
      <c r="A65" s="87"/>
      <c r="B65" s="195"/>
      <c r="C65" s="39"/>
      <c r="D65" s="39" t="s">
        <v>16</v>
      </c>
      <c r="E65" s="67" t="s">
        <v>62</v>
      </c>
      <c r="F65" s="86"/>
      <c r="G65" s="63">
        <v>210000</v>
      </c>
      <c r="H65" s="128">
        <v>210000</v>
      </c>
      <c r="I65" s="39">
        <v>0</v>
      </c>
      <c r="J65" s="146" t="s">
        <v>73</v>
      </c>
      <c r="K65" s="39" t="s">
        <v>39</v>
      </c>
      <c r="L65" s="71" t="s">
        <v>32</v>
      </c>
      <c r="M65" s="71" t="s">
        <v>32</v>
      </c>
      <c r="N65" s="71" t="s">
        <v>32</v>
      </c>
      <c r="O65" s="71" t="s">
        <v>32</v>
      </c>
      <c r="P65" s="71" t="s">
        <v>32</v>
      </c>
      <c r="Q65" s="71" t="s">
        <v>32</v>
      </c>
      <c r="R65" s="71" t="s">
        <v>32</v>
      </c>
      <c r="S65" s="39"/>
      <c r="T65" s="84" t="s">
        <v>80</v>
      </c>
    </row>
    <row r="66" spans="1:20" ht="17.399999999999999" hidden="1" x14ac:dyDescent="0.3">
      <c r="A66" s="87"/>
      <c r="B66" s="195"/>
      <c r="C66" s="39"/>
      <c r="D66" s="39" t="s">
        <v>16</v>
      </c>
      <c r="E66" s="67" t="s">
        <v>62</v>
      </c>
      <c r="F66" s="86"/>
      <c r="G66" s="63">
        <v>1242860</v>
      </c>
      <c r="H66" s="128">
        <v>1242860</v>
      </c>
      <c r="I66" s="39">
        <v>0</v>
      </c>
      <c r="J66" s="146" t="s">
        <v>73</v>
      </c>
      <c r="K66" s="39" t="s">
        <v>39</v>
      </c>
      <c r="L66" s="71" t="s">
        <v>32</v>
      </c>
      <c r="M66" s="71" t="s">
        <v>32</v>
      </c>
      <c r="N66" s="71" t="s">
        <v>32</v>
      </c>
      <c r="O66" s="71" t="s">
        <v>32</v>
      </c>
      <c r="P66" s="71" t="s">
        <v>32</v>
      </c>
      <c r="Q66" s="71" t="s">
        <v>32</v>
      </c>
      <c r="R66" s="71" t="s">
        <v>32</v>
      </c>
      <c r="S66" s="39"/>
      <c r="T66" s="84" t="s">
        <v>80</v>
      </c>
    </row>
    <row r="67" spans="1:20" ht="17.399999999999999" hidden="1" x14ac:dyDescent="0.3">
      <c r="A67" s="87"/>
      <c r="B67" s="195"/>
      <c r="C67" s="39"/>
      <c r="D67" s="39" t="s">
        <v>16</v>
      </c>
      <c r="E67" s="67" t="s">
        <v>62</v>
      </c>
      <c r="F67" s="86"/>
      <c r="G67" s="63">
        <v>1075579</v>
      </c>
      <c r="H67" s="128">
        <v>1075579</v>
      </c>
      <c r="I67" s="39">
        <v>0</v>
      </c>
      <c r="J67" s="146" t="s">
        <v>73</v>
      </c>
      <c r="K67" s="39" t="s">
        <v>39</v>
      </c>
      <c r="L67" s="71" t="s">
        <v>32</v>
      </c>
      <c r="M67" s="71" t="s">
        <v>32</v>
      </c>
      <c r="N67" s="71" t="s">
        <v>32</v>
      </c>
      <c r="O67" s="71" t="s">
        <v>32</v>
      </c>
      <c r="P67" s="71" t="s">
        <v>32</v>
      </c>
      <c r="Q67" s="71" t="s">
        <v>32</v>
      </c>
      <c r="R67" s="71" t="s">
        <v>32</v>
      </c>
      <c r="S67" s="39"/>
      <c r="T67" s="84" t="s">
        <v>80</v>
      </c>
    </row>
    <row r="68" spans="1:20" ht="17.399999999999999" hidden="1" x14ac:dyDescent="0.3">
      <c r="A68" s="87"/>
      <c r="B68" s="195"/>
      <c r="C68" s="39"/>
      <c r="D68" s="39" t="s">
        <v>16</v>
      </c>
      <c r="E68" s="67" t="s">
        <v>62</v>
      </c>
      <c r="F68" s="86"/>
      <c r="G68" s="63">
        <v>2318157</v>
      </c>
      <c r="H68" s="128">
        <v>2318157</v>
      </c>
      <c r="I68" s="39">
        <v>0</v>
      </c>
      <c r="J68" s="146" t="s">
        <v>73</v>
      </c>
      <c r="K68" s="39" t="s">
        <v>39</v>
      </c>
      <c r="L68" s="71" t="s">
        <v>32</v>
      </c>
      <c r="M68" s="71" t="s">
        <v>32</v>
      </c>
      <c r="N68" s="71" t="s">
        <v>32</v>
      </c>
      <c r="O68" s="71" t="s">
        <v>32</v>
      </c>
      <c r="P68" s="71" t="s">
        <v>32</v>
      </c>
      <c r="Q68" s="71" t="s">
        <v>32</v>
      </c>
      <c r="R68" s="71" t="s">
        <v>32</v>
      </c>
      <c r="S68" s="39"/>
      <c r="T68" s="84" t="s">
        <v>80</v>
      </c>
    </row>
    <row r="69" spans="1:20" ht="17.399999999999999" hidden="1" x14ac:dyDescent="0.3">
      <c r="A69" s="87"/>
      <c r="B69" s="195"/>
      <c r="C69" s="39"/>
      <c r="D69" s="39" t="s">
        <v>16</v>
      </c>
      <c r="E69" s="67" t="s">
        <v>62</v>
      </c>
      <c r="F69" s="86"/>
      <c r="G69" s="63">
        <v>447933.27</v>
      </c>
      <c r="H69" s="128">
        <v>447933.27</v>
      </c>
      <c r="I69" s="39">
        <v>0</v>
      </c>
      <c r="J69" s="146" t="s">
        <v>73</v>
      </c>
      <c r="K69" s="39" t="s">
        <v>39</v>
      </c>
      <c r="L69" s="71" t="s">
        <v>32</v>
      </c>
      <c r="M69" s="71" t="s">
        <v>32</v>
      </c>
      <c r="N69" s="71" t="s">
        <v>32</v>
      </c>
      <c r="O69" s="71" t="s">
        <v>32</v>
      </c>
      <c r="P69" s="71" t="s">
        <v>32</v>
      </c>
      <c r="Q69" s="71" t="s">
        <v>32</v>
      </c>
      <c r="R69" s="71" t="s">
        <v>32</v>
      </c>
      <c r="S69" s="39"/>
      <c r="T69" s="84" t="s">
        <v>80</v>
      </c>
    </row>
    <row r="70" spans="1:20" ht="17.399999999999999" hidden="1" x14ac:dyDescent="0.3">
      <c r="A70" s="87"/>
      <c r="B70" s="195"/>
      <c r="C70" s="39"/>
      <c r="D70" s="39" t="s">
        <v>16</v>
      </c>
      <c r="E70" s="67" t="s">
        <v>62</v>
      </c>
      <c r="F70" s="86"/>
      <c r="G70" s="63">
        <v>194054</v>
      </c>
      <c r="H70" s="128">
        <v>194054</v>
      </c>
      <c r="I70" s="39">
        <v>0</v>
      </c>
      <c r="J70" s="146" t="s">
        <v>73</v>
      </c>
      <c r="K70" s="39" t="s">
        <v>39</v>
      </c>
      <c r="L70" s="71" t="s">
        <v>32</v>
      </c>
      <c r="M70" s="71" t="s">
        <v>32</v>
      </c>
      <c r="N70" s="71" t="s">
        <v>32</v>
      </c>
      <c r="O70" s="71" t="s">
        <v>32</v>
      </c>
      <c r="P70" s="71" t="s">
        <v>32</v>
      </c>
      <c r="Q70" s="71" t="s">
        <v>32</v>
      </c>
      <c r="R70" s="71" t="s">
        <v>32</v>
      </c>
      <c r="S70" s="39"/>
      <c r="T70" s="84" t="s">
        <v>80</v>
      </c>
    </row>
    <row r="71" spans="1:20" hidden="1" thickBot="1" x14ac:dyDescent="0.35">
      <c r="A71" s="88"/>
      <c r="B71" s="196"/>
      <c r="C71" s="89"/>
      <c r="D71" s="89" t="s">
        <v>16</v>
      </c>
      <c r="E71" s="89" t="s">
        <v>62</v>
      </c>
      <c r="F71" s="90"/>
      <c r="G71" s="93">
        <v>4200000</v>
      </c>
      <c r="H71" s="129">
        <v>4200000</v>
      </c>
      <c r="I71" s="39">
        <v>0</v>
      </c>
      <c r="J71" s="148" t="s">
        <v>73</v>
      </c>
      <c r="K71" s="89" t="s">
        <v>39</v>
      </c>
      <c r="L71" s="73">
        <v>43117</v>
      </c>
      <c r="M71" s="73">
        <f>L71+6</f>
        <v>43123</v>
      </c>
      <c r="N71" s="73">
        <f>M71+14</f>
        <v>43137</v>
      </c>
      <c r="O71" s="73">
        <f>N71+2</f>
        <v>43139</v>
      </c>
      <c r="P71" s="73">
        <f>O71+1</f>
        <v>43140</v>
      </c>
      <c r="Q71" s="73">
        <f>P71+3</f>
        <v>43143</v>
      </c>
      <c r="R71" s="73">
        <v>43266</v>
      </c>
      <c r="S71" s="73" t="s">
        <v>83</v>
      </c>
      <c r="T71" s="91" t="s">
        <v>81</v>
      </c>
    </row>
    <row r="72" spans="1:20" hidden="1" x14ac:dyDescent="0.3">
      <c r="A72" s="161"/>
      <c r="B72" s="197"/>
      <c r="C72" s="162"/>
      <c r="D72" s="162"/>
      <c r="E72" s="162"/>
      <c r="F72" s="162"/>
      <c r="G72" s="163">
        <f>SUM(G63:G71)</f>
        <v>10954414.27</v>
      </c>
      <c r="H72" s="164">
        <f>SUM(H63:H71)</f>
        <v>10954414.27</v>
      </c>
      <c r="I72" s="165">
        <f>SUM(I59:I61)</f>
        <v>0</v>
      </c>
      <c r="J72" s="166"/>
      <c r="K72" s="162"/>
      <c r="L72" s="162"/>
      <c r="M72" s="162"/>
      <c r="N72" s="162"/>
      <c r="O72" s="162"/>
      <c r="P72" s="162"/>
      <c r="Q72" s="162"/>
      <c r="R72" s="162"/>
      <c r="S72" s="162"/>
      <c r="T72" s="167"/>
    </row>
    <row r="73" spans="1:20" ht="34.799999999999997" hidden="1" x14ac:dyDescent="0.3">
      <c r="A73" s="168">
        <v>8</v>
      </c>
      <c r="B73" s="198" t="s">
        <v>115</v>
      </c>
      <c r="C73" s="228" t="s">
        <v>202</v>
      </c>
      <c r="D73" s="168"/>
      <c r="E73" s="168" t="s">
        <v>196</v>
      </c>
      <c r="F73" s="168"/>
      <c r="G73" s="170">
        <v>969000</v>
      </c>
      <c r="H73" s="168"/>
      <c r="I73" s="168"/>
      <c r="J73" s="168" t="s">
        <v>143</v>
      </c>
      <c r="K73" s="168"/>
      <c r="L73" s="168" t="s">
        <v>32</v>
      </c>
      <c r="M73" s="168" t="s">
        <v>32</v>
      </c>
      <c r="N73" s="168" t="s">
        <v>32</v>
      </c>
      <c r="O73" s="168" t="s">
        <v>32</v>
      </c>
      <c r="P73" s="168" t="s">
        <v>32</v>
      </c>
      <c r="Q73" s="168" t="s">
        <v>32</v>
      </c>
      <c r="R73" s="168" t="s">
        <v>32</v>
      </c>
      <c r="S73" s="168"/>
      <c r="T73" s="168"/>
    </row>
    <row r="74" spans="1:20" ht="34.799999999999997" hidden="1" x14ac:dyDescent="0.3">
      <c r="A74" s="168">
        <v>9</v>
      </c>
      <c r="B74" s="198" t="s">
        <v>115</v>
      </c>
      <c r="C74" s="228" t="s">
        <v>202</v>
      </c>
      <c r="D74" s="168"/>
      <c r="E74" s="168" t="s">
        <v>196</v>
      </c>
      <c r="F74" s="168"/>
      <c r="G74" s="170">
        <v>500000</v>
      </c>
      <c r="H74" s="168"/>
      <c r="I74" s="168"/>
      <c r="J74" s="168" t="s">
        <v>143</v>
      </c>
      <c r="K74" s="168"/>
      <c r="L74" s="168" t="s">
        <v>32</v>
      </c>
      <c r="M74" s="168" t="s">
        <v>32</v>
      </c>
      <c r="N74" s="168" t="s">
        <v>32</v>
      </c>
      <c r="O74" s="168" t="s">
        <v>32</v>
      </c>
      <c r="P74" s="168" t="s">
        <v>32</v>
      </c>
      <c r="Q74" s="168" t="s">
        <v>32</v>
      </c>
      <c r="R74" s="168" t="s">
        <v>32</v>
      </c>
      <c r="S74" s="168"/>
      <c r="T74" s="168"/>
    </row>
    <row r="75" spans="1:20" ht="34.799999999999997" hidden="1" x14ac:dyDescent="0.3">
      <c r="A75" s="168">
        <v>10</v>
      </c>
      <c r="B75" s="221" t="s">
        <v>116</v>
      </c>
      <c r="C75" s="228" t="s">
        <v>202</v>
      </c>
      <c r="D75" s="168"/>
      <c r="E75" s="168"/>
      <c r="F75" s="168"/>
      <c r="G75" s="170"/>
      <c r="H75" s="168"/>
      <c r="I75" s="168"/>
      <c r="J75" s="168"/>
      <c r="K75" s="168"/>
      <c r="L75" s="168" t="s">
        <v>32</v>
      </c>
      <c r="M75" s="168" t="s">
        <v>32</v>
      </c>
      <c r="N75" s="168" t="s">
        <v>32</v>
      </c>
      <c r="O75" s="168" t="s">
        <v>32</v>
      </c>
      <c r="P75" s="168" t="s">
        <v>32</v>
      </c>
      <c r="Q75" s="168" t="s">
        <v>32</v>
      </c>
      <c r="R75" s="168" t="s">
        <v>32</v>
      </c>
      <c r="S75" s="168"/>
      <c r="T75" s="168"/>
    </row>
    <row r="76" spans="1:20" ht="30" hidden="1" customHeight="1" x14ac:dyDescent="0.3">
      <c r="A76" s="159">
        <v>11</v>
      </c>
      <c r="B76" s="303" t="s">
        <v>117</v>
      </c>
      <c r="C76" s="228" t="s">
        <v>202</v>
      </c>
      <c r="D76" s="159"/>
      <c r="E76" s="159" t="s">
        <v>196</v>
      </c>
      <c r="F76" s="159"/>
      <c r="G76" s="171">
        <v>400000</v>
      </c>
      <c r="H76" s="159"/>
      <c r="J76" s="159" t="s">
        <v>143</v>
      </c>
      <c r="K76" s="159"/>
      <c r="L76" s="159" t="s">
        <v>32</v>
      </c>
      <c r="M76" s="159" t="s">
        <v>32</v>
      </c>
      <c r="N76" s="159" t="s">
        <v>32</v>
      </c>
      <c r="O76" s="159" t="s">
        <v>32</v>
      </c>
      <c r="P76" s="159" t="s">
        <v>32</v>
      </c>
      <c r="Q76" s="159" t="s">
        <v>32</v>
      </c>
      <c r="R76" s="159" t="s">
        <v>32</v>
      </c>
      <c r="S76" s="159"/>
      <c r="T76" s="159"/>
    </row>
    <row r="77" spans="1:20" ht="30.6" hidden="1" x14ac:dyDescent="0.3">
      <c r="A77" s="159">
        <v>12</v>
      </c>
      <c r="B77" s="303" t="s">
        <v>118</v>
      </c>
      <c r="C77" s="228" t="s">
        <v>203</v>
      </c>
      <c r="D77" s="159"/>
      <c r="E77" s="159" t="s">
        <v>196</v>
      </c>
      <c r="F77" s="159"/>
      <c r="G77" s="171">
        <v>3859000</v>
      </c>
      <c r="H77" s="159"/>
      <c r="J77" s="159" t="s">
        <v>143</v>
      </c>
      <c r="K77" s="159"/>
      <c r="L77" s="159" t="s">
        <v>32</v>
      </c>
      <c r="M77" s="159" t="s">
        <v>32</v>
      </c>
      <c r="N77" s="159" t="s">
        <v>32</v>
      </c>
      <c r="O77" s="159" t="s">
        <v>32</v>
      </c>
      <c r="P77" s="159" t="s">
        <v>32</v>
      </c>
      <c r="Q77" s="159" t="s">
        <v>32</v>
      </c>
      <c r="R77" s="159" t="s">
        <v>32</v>
      </c>
      <c r="S77" s="159"/>
      <c r="T77" s="159"/>
    </row>
    <row r="78" spans="1:20" ht="34.799999999999997" x14ac:dyDescent="0.3">
      <c r="A78" s="159">
        <v>13</v>
      </c>
      <c r="B78" s="198" t="s">
        <v>119</v>
      </c>
      <c r="C78" s="228" t="s">
        <v>203</v>
      </c>
      <c r="D78" s="229"/>
      <c r="E78" s="229" t="s">
        <v>196</v>
      </c>
      <c r="F78" s="229"/>
      <c r="G78" s="205">
        <v>660000</v>
      </c>
      <c r="H78" s="159"/>
      <c r="J78" s="203" t="s">
        <v>143</v>
      </c>
      <c r="K78" s="159"/>
      <c r="L78" s="208">
        <v>44321</v>
      </c>
      <c r="M78" s="208">
        <v>44326</v>
      </c>
      <c r="N78" s="208">
        <v>44372</v>
      </c>
      <c r="O78" s="208">
        <v>44377</v>
      </c>
      <c r="P78" s="208">
        <v>44382</v>
      </c>
      <c r="Q78" s="208">
        <v>44392</v>
      </c>
      <c r="R78" s="208" t="s">
        <v>32</v>
      </c>
      <c r="S78" s="159"/>
      <c r="T78" s="159"/>
    </row>
    <row r="79" spans="1:20" ht="30.6" x14ac:dyDescent="0.3">
      <c r="A79" s="159">
        <v>14</v>
      </c>
      <c r="B79" s="198" t="s">
        <v>120</v>
      </c>
      <c r="C79" s="228" t="s">
        <v>202</v>
      </c>
      <c r="D79" s="229"/>
      <c r="E79" s="229" t="s">
        <v>196</v>
      </c>
      <c r="F79" s="229"/>
      <c r="G79" s="205">
        <v>660000</v>
      </c>
      <c r="H79" s="159"/>
      <c r="J79" s="203" t="s">
        <v>143</v>
      </c>
      <c r="K79" s="159"/>
      <c r="L79" s="208">
        <v>44378</v>
      </c>
      <c r="M79" s="208">
        <v>44387</v>
      </c>
      <c r="N79" s="208">
        <v>44433</v>
      </c>
      <c r="O79" s="208">
        <v>44468</v>
      </c>
      <c r="P79" s="208">
        <v>44469</v>
      </c>
      <c r="Q79" s="208">
        <v>44469</v>
      </c>
      <c r="R79" s="208" t="s">
        <v>32</v>
      </c>
      <c r="S79" s="159"/>
      <c r="T79" s="159"/>
    </row>
    <row r="80" spans="1:20" ht="34.799999999999997" x14ac:dyDescent="0.3">
      <c r="A80" s="159">
        <v>15</v>
      </c>
      <c r="B80" s="198" t="s">
        <v>121</v>
      </c>
      <c r="C80" s="228" t="s">
        <v>202</v>
      </c>
      <c r="D80" s="229"/>
      <c r="E80" s="229" t="s">
        <v>196</v>
      </c>
      <c r="F80" s="229"/>
      <c r="G80" s="205">
        <v>720000</v>
      </c>
      <c r="H80" s="159"/>
      <c r="J80" s="203" t="s">
        <v>143</v>
      </c>
      <c r="K80" s="159"/>
      <c r="L80" s="208">
        <v>44348</v>
      </c>
      <c r="M80" s="208">
        <v>44362</v>
      </c>
      <c r="N80" s="208">
        <v>44367</v>
      </c>
      <c r="O80" s="208">
        <v>44402</v>
      </c>
      <c r="P80" s="208">
        <v>44407</v>
      </c>
      <c r="Q80" s="208">
        <v>44410</v>
      </c>
      <c r="R80" s="208" t="s">
        <v>32</v>
      </c>
      <c r="S80" s="159"/>
      <c r="T80" s="159"/>
    </row>
    <row r="81" spans="1:21" s="371" customFormat="1" ht="15.6" hidden="1" x14ac:dyDescent="0.3">
      <c r="A81" s="367">
        <v>16</v>
      </c>
      <c r="B81" s="368" t="s">
        <v>122</v>
      </c>
      <c r="C81" s="369" t="s">
        <v>204</v>
      </c>
      <c r="D81" s="393"/>
      <c r="E81" s="393" t="s">
        <v>196</v>
      </c>
      <c r="F81" s="393"/>
      <c r="G81" s="370">
        <v>495000</v>
      </c>
      <c r="H81" s="367"/>
      <c r="I81" s="367"/>
      <c r="J81" s="367" t="s">
        <v>143</v>
      </c>
      <c r="K81" s="367"/>
      <c r="L81" s="367" t="s">
        <v>32</v>
      </c>
      <c r="M81" s="367" t="s">
        <v>32</v>
      </c>
      <c r="N81" s="367" t="s">
        <v>32</v>
      </c>
      <c r="O81" s="367" t="s">
        <v>32</v>
      </c>
      <c r="P81" s="367" t="s">
        <v>32</v>
      </c>
      <c r="Q81" s="367" t="s">
        <v>32</v>
      </c>
      <c r="R81" s="367" t="s">
        <v>32</v>
      </c>
      <c r="S81" s="367"/>
      <c r="T81" s="367"/>
    </row>
    <row r="82" spans="1:21" s="371" customFormat="1" ht="15.6" hidden="1" x14ac:dyDescent="0.3">
      <c r="A82" s="367">
        <v>17</v>
      </c>
      <c r="B82" s="368" t="s">
        <v>123</v>
      </c>
      <c r="C82" s="369" t="s">
        <v>205</v>
      </c>
      <c r="D82" s="393"/>
      <c r="E82" s="393" t="s">
        <v>196</v>
      </c>
      <c r="F82" s="393"/>
      <c r="G82" s="370">
        <v>1000000</v>
      </c>
      <c r="H82" s="367"/>
      <c r="I82" s="367"/>
      <c r="J82" s="367" t="s">
        <v>143</v>
      </c>
      <c r="K82" s="367"/>
      <c r="L82" s="367" t="s">
        <v>32</v>
      </c>
      <c r="M82" s="367" t="s">
        <v>32</v>
      </c>
      <c r="N82" s="367" t="s">
        <v>32</v>
      </c>
      <c r="O82" s="367" t="s">
        <v>32</v>
      </c>
      <c r="P82" s="367" t="s">
        <v>32</v>
      </c>
      <c r="Q82" s="367" t="s">
        <v>32</v>
      </c>
      <c r="R82" s="367" t="s">
        <v>32</v>
      </c>
      <c r="S82" s="367"/>
      <c r="T82" s="367"/>
    </row>
    <row r="83" spans="1:21" s="356" customFormat="1" x14ac:dyDescent="0.35">
      <c r="A83" s="389"/>
      <c r="B83" s="390" t="s">
        <v>125</v>
      </c>
      <c r="C83" s="391"/>
      <c r="D83" s="394"/>
      <c r="E83" s="394"/>
      <c r="F83" s="395"/>
      <c r="G83" s="391"/>
      <c r="H83" s="392"/>
      <c r="I83" s="354"/>
      <c r="J83" s="391"/>
      <c r="K83" s="391"/>
      <c r="L83" s="391"/>
      <c r="M83" s="391"/>
      <c r="N83" s="391"/>
      <c r="O83" s="391"/>
      <c r="P83" s="391"/>
      <c r="Q83" s="391"/>
      <c r="R83" s="391"/>
      <c r="S83" s="391"/>
      <c r="T83" s="354"/>
    </row>
    <row r="84" spans="1:21" ht="45" x14ac:dyDescent="0.35">
      <c r="A84" s="201">
        <v>18</v>
      </c>
      <c r="B84" s="224" t="s">
        <v>144</v>
      </c>
      <c r="C84" s="203" t="s">
        <v>145</v>
      </c>
      <c r="D84" s="203" t="s">
        <v>146</v>
      </c>
      <c r="E84" s="202" t="s">
        <v>147</v>
      </c>
      <c r="F84" s="225">
        <v>15</v>
      </c>
      <c r="G84" s="205">
        <v>12000000</v>
      </c>
      <c r="H84" s="206" t="s">
        <v>148</v>
      </c>
      <c r="I84" s="207" t="s">
        <v>148</v>
      </c>
      <c r="J84" s="203" t="s">
        <v>146</v>
      </c>
      <c r="K84" s="202" t="s">
        <v>96</v>
      </c>
      <c r="L84" s="208" t="s">
        <v>149</v>
      </c>
      <c r="M84" s="208">
        <v>44433</v>
      </c>
      <c r="N84" s="208">
        <v>44440</v>
      </c>
      <c r="O84" s="208">
        <v>44470</v>
      </c>
      <c r="P84" s="208">
        <v>44494</v>
      </c>
      <c r="Q84" s="208">
        <v>44499</v>
      </c>
      <c r="R84" s="208">
        <v>44501</v>
      </c>
      <c r="S84" s="202"/>
      <c r="T84" s="159"/>
      <c r="U84" s="199"/>
    </row>
    <row r="85" spans="1:21" s="356" customFormat="1" ht="30" x14ac:dyDescent="0.35">
      <c r="A85" s="359">
        <v>19</v>
      </c>
      <c r="B85" s="350" t="s">
        <v>150</v>
      </c>
      <c r="C85" s="360" t="s">
        <v>151</v>
      </c>
      <c r="D85" s="361" t="s">
        <v>152</v>
      </c>
      <c r="E85" s="361" t="s">
        <v>147</v>
      </c>
      <c r="F85" s="351">
        <v>30</v>
      </c>
      <c r="G85" s="362">
        <v>2000000</v>
      </c>
      <c r="H85" s="363">
        <v>2200000</v>
      </c>
      <c r="I85" s="364">
        <v>2300000</v>
      </c>
      <c r="J85" s="361" t="s">
        <v>152</v>
      </c>
      <c r="K85" s="361" t="s">
        <v>96</v>
      </c>
      <c r="L85" s="353" t="s">
        <v>153</v>
      </c>
      <c r="M85" s="208">
        <v>44454</v>
      </c>
      <c r="N85" s="208">
        <v>44469</v>
      </c>
      <c r="O85" s="353">
        <v>44484</v>
      </c>
      <c r="P85" s="208">
        <v>44494</v>
      </c>
      <c r="Q85" s="208">
        <v>44499</v>
      </c>
      <c r="R85" s="353">
        <v>45444</v>
      </c>
      <c r="S85" s="361"/>
      <c r="T85" s="354"/>
      <c r="U85" s="357" t="s">
        <v>139</v>
      </c>
    </row>
    <row r="86" spans="1:21" s="356" customFormat="1" ht="30" x14ac:dyDescent="0.35">
      <c r="A86" s="365">
        <v>20</v>
      </c>
      <c r="B86" s="350" t="s">
        <v>154</v>
      </c>
      <c r="C86" s="360" t="s">
        <v>145</v>
      </c>
      <c r="D86" s="361" t="s">
        <v>152</v>
      </c>
      <c r="E86" s="361" t="s">
        <v>147</v>
      </c>
      <c r="F86" s="351">
        <v>109</v>
      </c>
      <c r="G86" s="352">
        <v>27000000</v>
      </c>
      <c r="H86" s="366">
        <v>29000000</v>
      </c>
      <c r="I86" s="364">
        <v>32000000</v>
      </c>
      <c r="J86" s="361" t="s">
        <v>152</v>
      </c>
      <c r="K86" s="349" t="s">
        <v>96</v>
      </c>
      <c r="L86" s="353" t="s">
        <v>149</v>
      </c>
      <c r="M86" s="208">
        <v>44454</v>
      </c>
      <c r="N86" s="208">
        <v>44469</v>
      </c>
      <c r="O86" s="353">
        <v>44484</v>
      </c>
      <c r="P86" s="208">
        <v>44494</v>
      </c>
      <c r="Q86" s="208">
        <v>44499</v>
      </c>
      <c r="R86" s="353">
        <v>45444</v>
      </c>
      <c r="S86" s="349"/>
      <c r="T86" s="354"/>
      <c r="U86" s="357" t="s">
        <v>140</v>
      </c>
    </row>
    <row r="87" spans="1:21" ht="30" x14ac:dyDescent="0.35">
      <c r="A87" s="209">
        <v>21</v>
      </c>
      <c r="B87" s="224" t="s">
        <v>155</v>
      </c>
      <c r="C87" s="203" t="s">
        <v>156</v>
      </c>
      <c r="D87" s="202" t="s">
        <v>152</v>
      </c>
      <c r="E87" s="202" t="s">
        <v>147</v>
      </c>
      <c r="F87" s="225">
        <v>1</v>
      </c>
      <c r="G87" s="210">
        <v>300000</v>
      </c>
      <c r="H87" s="211" t="s">
        <v>148</v>
      </c>
      <c r="I87" s="207" t="s">
        <v>148</v>
      </c>
      <c r="J87" s="202" t="s">
        <v>152</v>
      </c>
      <c r="K87" s="207" t="s">
        <v>96</v>
      </c>
      <c r="L87" s="208" t="s">
        <v>153</v>
      </c>
      <c r="M87" s="208">
        <v>44454</v>
      </c>
      <c r="N87" s="208">
        <v>44469</v>
      </c>
      <c r="O87" s="353">
        <v>44484</v>
      </c>
      <c r="P87" s="208">
        <v>44494</v>
      </c>
      <c r="Q87" s="208">
        <v>44499</v>
      </c>
      <c r="R87" s="353">
        <v>45444</v>
      </c>
      <c r="S87" s="207"/>
      <c r="T87" s="159"/>
      <c r="U87" s="199" t="s">
        <v>126</v>
      </c>
    </row>
    <row r="88" spans="1:21" ht="30" x14ac:dyDescent="0.35">
      <c r="A88" s="209">
        <v>22</v>
      </c>
      <c r="B88" s="224" t="s">
        <v>157</v>
      </c>
      <c r="C88" s="203" t="s">
        <v>156</v>
      </c>
      <c r="D88" s="202" t="s">
        <v>152</v>
      </c>
      <c r="E88" s="202" t="s">
        <v>147</v>
      </c>
      <c r="F88" s="225">
        <v>1</v>
      </c>
      <c r="G88" s="210">
        <v>700000</v>
      </c>
      <c r="H88" s="211">
        <v>720000</v>
      </c>
      <c r="I88" s="211">
        <v>730000</v>
      </c>
      <c r="J88" s="202" t="s">
        <v>152</v>
      </c>
      <c r="K88" s="207" t="s">
        <v>96</v>
      </c>
      <c r="L88" s="208" t="s">
        <v>153</v>
      </c>
      <c r="M88" s="208">
        <v>44454</v>
      </c>
      <c r="N88" s="208">
        <v>44469</v>
      </c>
      <c r="O88" s="353">
        <v>44484</v>
      </c>
      <c r="P88" s="208">
        <v>44494</v>
      </c>
      <c r="Q88" s="208">
        <v>44499</v>
      </c>
      <c r="R88" s="353">
        <v>45444</v>
      </c>
      <c r="S88" s="207"/>
      <c r="T88" s="159"/>
      <c r="U88" s="199" t="s">
        <v>127</v>
      </c>
    </row>
    <row r="89" spans="1:21" ht="30" x14ac:dyDescent="0.35">
      <c r="A89" s="209">
        <v>23</v>
      </c>
      <c r="B89" s="228" t="s">
        <v>158</v>
      </c>
      <c r="C89" s="203" t="s">
        <v>156</v>
      </c>
      <c r="D89" s="202" t="s">
        <v>152</v>
      </c>
      <c r="E89" s="202" t="s">
        <v>147</v>
      </c>
      <c r="F89" s="225">
        <v>1</v>
      </c>
      <c r="G89" s="212">
        <v>350000</v>
      </c>
      <c r="H89" s="213">
        <v>370000</v>
      </c>
      <c r="I89" s="213">
        <v>380000</v>
      </c>
      <c r="J89" s="202" t="s">
        <v>152</v>
      </c>
      <c r="K89" s="207" t="s">
        <v>96</v>
      </c>
      <c r="L89" s="208" t="s">
        <v>159</v>
      </c>
      <c r="M89" s="208">
        <v>44341</v>
      </c>
      <c r="N89" s="208">
        <v>44377</v>
      </c>
      <c r="O89" s="208">
        <v>44387</v>
      </c>
      <c r="P89" s="208">
        <v>44402</v>
      </c>
      <c r="Q89" s="208">
        <v>44408</v>
      </c>
      <c r="R89" s="353">
        <v>45444</v>
      </c>
      <c r="S89" s="207"/>
      <c r="T89" s="159"/>
      <c r="U89" s="199" t="s">
        <v>128</v>
      </c>
    </row>
    <row r="90" spans="1:21" ht="30" x14ac:dyDescent="0.35">
      <c r="A90" s="209">
        <v>24</v>
      </c>
      <c r="B90" s="224" t="s">
        <v>160</v>
      </c>
      <c r="C90" s="203" t="s">
        <v>161</v>
      </c>
      <c r="D90" s="207" t="s">
        <v>162</v>
      </c>
      <c r="E90" s="202" t="s">
        <v>147</v>
      </c>
      <c r="F90" s="225">
        <v>60</v>
      </c>
      <c r="G90" s="210">
        <v>300000</v>
      </c>
      <c r="H90" s="211">
        <v>310000</v>
      </c>
      <c r="I90" s="211">
        <v>320000</v>
      </c>
      <c r="J90" s="202" t="s">
        <v>152</v>
      </c>
      <c r="K90" s="207" t="s">
        <v>96</v>
      </c>
      <c r="L90" s="208" t="s">
        <v>149</v>
      </c>
      <c r="M90" s="208">
        <v>44433</v>
      </c>
      <c r="N90" s="208">
        <v>44469</v>
      </c>
      <c r="O90" s="353">
        <v>44484</v>
      </c>
      <c r="P90" s="208">
        <v>44494</v>
      </c>
      <c r="Q90" s="208">
        <v>44499</v>
      </c>
      <c r="R90" s="208">
        <v>44895</v>
      </c>
      <c r="S90" s="207"/>
      <c r="T90" s="159"/>
      <c r="U90" s="199" t="s">
        <v>129</v>
      </c>
    </row>
    <row r="91" spans="1:21" ht="30" x14ac:dyDescent="0.35">
      <c r="A91" s="209">
        <v>25</v>
      </c>
      <c r="B91" s="224" t="s">
        <v>163</v>
      </c>
      <c r="C91" s="203" t="s">
        <v>161</v>
      </c>
      <c r="D91" s="207" t="s">
        <v>162</v>
      </c>
      <c r="E91" s="202" t="s">
        <v>147</v>
      </c>
      <c r="F91" s="225">
        <v>9</v>
      </c>
      <c r="G91" s="210">
        <v>500000</v>
      </c>
      <c r="H91" s="211">
        <v>520000</v>
      </c>
      <c r="I91" s="211">
        <v>530000</v>
      </c>
      <c r="J91" s="202" t="s">
        <v>152</v>
      </c>
      <c r="K91" s="207" t="s">
        <v>96</v>
      </c>
      <c r="L91" s="208" t="s">
        <v>149</v>
      </c>
      <c r="M91" s="208">
        <v>44454</v>
      </c>
      <c r="N91" s="208">
        <v>44469</v>
      </c>
      <c r="O91" s="353">
        <v>44484</v>
      </c>
      <c r="P91" s="208">
        <v>44494</v>
      </c>
      <c r="Q91" s="208">
        <v>44499</v>
      </c>
      <c r="R91" s="208">
        <v>44895</v>
      </c>
      <c r="S91" s="207"/>
      <c r="T91" s="159"/>
      <c r="U91" s="199" t="s">
        <v>130</v>
      </c>
    </row>
    <row r="92" spans="1:21" ht="35.4" customHeight="1" x14ac:dyDescent="0.35">
      <c r="A92" s="209">
        <v>26</v>
      </c>
      <c r="B92" s="224" t="s">
        <v>164</v>
      </c>
      <c r="C92" s="203" t="s">
        <v>165</v>
      </c>
      <c r="D92" s="214" t="s">
        <v>166</v>
      </c>
      <c r="E92" s="202" t="s">
        <v>147</v>
      </c>
      <c r="F92" s="225">
        <v>2</v>
      </c>
      <c r="G92" s="210">
        <v>2200000</v>
      </c>
      <c r="H92" s="211">
        <v>2400000</v>
      </c>
      <c r="I92" s="211">
        <v>2400000</v>
      </c>
      <c r="J92" s="214" t="s">
        <v>167</v>
      </c>
      <c r="K92" s="207" t="s">
        <v>96</v>
      </c>
      <c r="L92" s="208" t="s">
        <v>149</v>
      </c>
      <c r="M92" s="208">
        <v>44454</v>
      </c>
      <c r="N92" s="208">
        <v>44469</v>
      </c>
      <c r="O92" s="353">
        <v>44484</v>
      </c>
      <c r="P92" s="208">
        <v>44494</v>
      </c>
      <c r="Q92" s="208">
        <v>44499</v>
      </c>
      <c r="R92" s="208" t="s">
        <v>362</v>
      </c>
      <c r="S92" s="207"/>
      <c r="T92" s="159"/>
      <c r="U92" s="199" t="s">
        <v>132</v>
      </c>
    </row>
    <row r="93" spans="1:21" ht="46.2" x14ac:dyDescent="0.35">
      <c r="A93" s="207">
        <v>27</v>
      </c>
      <c r="B93" s="224" t="s">
        <v>168</v>
      </c>
      <c r="C93" s="226" t="s">
        <v>169</v>
      </c>
      <c r="D93" s="214" t="s">
        <v>170</v>
      </c>
      <c r="E93" s="207" t="s">
        <v>314</v>
      </c>
      <c r="F93" s="225">
        <v>5</v>
      </c>
      <c r="G93" s="210"/>
      <c r="H93" s="210"/>
      <c r="I93" s="210"/>
      <c r="J93" s="207" t="s">
        <v>152</v>
      </c>
      <c r="K93" s="207" t="s">
        <v>96</v>
      </c>
      <c r="L93" s="223">
        <v>44152</v>
      </c>
      <c r="M93" s="208">
        <v>44162</v>
      </c>
      <c r="N93" s="208">
        <v>44214</v>
      </c>
      <c r="O93" s="208">
        <v>44225</v>
      </c>
      <c r="P93" s="208">
        <v>44228</v>
      </c>
      <c r="Q93" s="208">
        <v>44245</v>
      </c>
      <c r="R93" s="208" t="s">
        <v>363</v>
      </c>
      <c r="S93" s="207"/>
      <c r="T93" s="281"/>
      <c r="U93" s="199" t="s">
        <v>133</v>
      </c>
    </row>
    <row r="94" spans="1:21" s="348" customFormat="1" x14ac:dyDescent="0.35">
      <c r="A94" s="338"/>
      <c r="B94" s="339" t="s">
        <v>232</v>
      </c>
      <c r="C94" s="340"/>
      <c r="D94" s="341"/>
      <c r="E94" s="338"/>
      <c r="F94" s="342"/>
      <c r="G94" s="343"/>
      <c r="H94" s="343"/>
      <c r="I94" s="343"/>
      <c r="J94" s="338"/>
      <c r="K94" s="338"/>
      <c r="L94" s="344"/>
      <c r="M94" s="345"/>
      <c r="N94" s="345"/>
      <c r="O94" s="345"/>
      <c r="P94" s="345"/>
      <c r="Q94" s="345"/>
      <c r="R94" s="345"/>
      <c r="S94" s="338"/>
      <c r="T94" s="346"/>
      <c r="U94" s="347"/>
    </row>
    <row r="95" spans="1:21" ht="45" hidden="1" x14ac:dyDescent="0.35">
      <c r="A95" s="207">
        <v>28</v>
      </c>
      <c r="B95" s="224" t="s">
        <v>206</v>
      </c>
      <c r="C95" s="232" t="s">
        <v>207</v>
      </c>
      <c r="D95" s="214"/>
      <c r="E95" s="207" t="s">
        <v>32</v>
      </c>
      <c r="F95" s="204" t="s">
        <v>208</v>
      </c>
      <c r="G95" s="210">
        <v>50000</v>
      </c>
      <c r="H95" s="210"/>
      <c r="I95" s="210"/>
      <c r="J95" s="207" t="s">
        <v>143</v>
      </c>
      <c r="K95" s="207" t="s">
        <v>209</v>
      </c>
      <c r="L95" s="223"/>
      <c r="M95" s="208"/>
      <c r="N95" s="208"/>
      <c r="O95" s="208"/>
      <c r="P95" s="208"/>
      <c r="Q95" s="208"/>
      <c r="R95" s="208"/>
      <c r="S95" s="207"/>
      <c r="T95" s="159"/>
      <c r="U95" s="222"/>
    </row>
    <row r="96" spans="1:21" ht="60" hidden="1" x14ac:dyDescent="0.35">
      <c r="A96" s="207">
        <v>29</v>
      </c>
      <c r="B96" s="224" t="s">
        <v>210</v>
      </c>
      <c r="C96" s="232" t="s">
        <v>207</v>
      </c>
      <c r="D96" s="214"/>
      <c r="E96" s="207" t="s">
        <v>32</v>
      </c>
      <c r="F96" s="225" t="s">
        <v>211</v>
      </c>
      <c r="G96" s="210">
        <v>10000</v>
      </c>
      <c r="H96" s="210"/>
      <c r="I96" s="210"/>
      <c r="J96" s="207" t="s">
        <v>143</v>
      </c>
      <c r="K96" s="214" t="s">
        <v>209</v>
      </c>
      <c r="L96" s="223"/>
      <c r="M96" s="208"/>
      <c r="N96" s="208"/>
      <c r="O96" s="208"/>
      <c r="P96" s="208"/>
      <c r="Q96" s="208"/>
      <c r="R96" s="208"/>
      <c r="S96" s="207"/>
      <c r="T96" s="159"/>
      <c r="U96" s="222"/>
    </row>
    <row r="97" spans="1:21" ht="120" x14ac:dyDescent="0.35">
      <c r="A97" s="207">
        <v>30</v>
      </c>
      <c r="B97" s="224" t="s">
        <v>212</v>
      </c>
      <c r="C97" s="232" t="s">
        <v>213</v>
      </c>
      <c r="D97" s="214"/>
      <c r="E97" s="207" t="s">
        <v>32</v>
      </c>
      <c r="F97" s="225" t="s">
        <v>214</v>
      </c>
      <c r="G97" s="210">
        <v>500000</v>
      </c>
      <c r="H97" s="210"/>
      <c r="I97" s="210"/>
      <c r="J97" s="207" t="s">
        <v>152</v>
      </c>
      <c r="K97" s="214" t="s">
        <v>209</v>
      </c>
      <c r="L97" s="223">
        <v>44326</v>
      </c>
      <c r="M97" s="208">
        <v>44335</v>
      </c>
      <c r="N97" s="208">
        <v>44362</v>
      </c>
      <c r="O97" s="208">
        <v>44365</v>
      </c>
      <c r="P97" s="208">
        <v>44368</v>
      </c>
      <c r="Q97" s="208">
        <v>44372</v>
      </c>
      <c r="R97" s="208" t="s">
        <v>362</v>
      </c>
      <c r="S97" s="207"/>
      <c r="T97" s="159"/>
      <c r="U97" s="222"/>
    </row>
    <row r="98" spans="1:21" ht="75" hidden="1" x14ac:dyDescent="0.35">
      <c r="A98" s="207">
        <v>31</v>
      </c>
      <c r="B98" s="224" t="s">
        <v>215</v>
      </c>
      <c r="C98" s="232" t="s">
        <v>216</v>
      </c>
      <c r="D98" s="214"/>
      <c r="E98" s="207" t="s">
        <v>32</v>
      </c>
      <c r="F98" s="225" t="s">
        <v>217</v>
      </c>
      <c r="G98" s="210">
        <v>110000</v>
      </c>
      <c r="H98" s="210"/>
      <c r="I98" s="210"/>
      <c r="J98" s="207" t="s">
        <v>143</v>
      </c>
      <c r="K98" s="214" t="s">
        <v>209</v>
      </c>
      <c r="L98" s="223" t="s">
        <v>32</v>
      </c>
      <c r="M98" s="208" t="s">
        <v>32</v>
      </c>
      <c r="N98" s="208" t="s">
        <v>32</v>
      </c>
      <c r="O98" s="208" t="s">
        <v>32</v>
      </c>
      <c r="P98" s="208" t="s">
        <v>32</v>
      </c>
      <c r="Q98" s="208" t="s">
        <v>32</v>
      </c>
      <c r="R98" s="208" t="s">
        <v>32</v>
      </c>
      <c r="S98" s="207"/>
      <c r="T98" s="159"/>
      <c r="U98" s="222"/>
    </row>
    <row r="99" spans="1:21" ht="45" hidden="1" x14ac:dyDescent="0.35">
      <c r="A99" s="207">
        <v>32</v>
      </c>
      <c r="B99" s="224" t="s">
        <v>218</v>
      </c>
      <c r="C99" s="232" t="s">
        <v>219</v>
      </c>
      <c r="D99" s="214"/>
      <c r="E99" s="207" t="s">
        <v>32</v>
      </c>
      <c r="F99" s="225" t="s">
        <v>220</v>
      </c>
      <c r="G99" s="210">
        <v>60000</v>
      </c>
      <c r="H99" s="210"/>
      <c r="I99" s="210"/>
      <c r="J99" s="207" t="s">
        <v>143</v>
      </c>
      <c r="K99" s="214" t="s">
        <v>209</v>
      </c>
      <c r="L99" s="223" t="s">
        <v>32</v>
      </c>
      <c r="M99" s="208" t="s">
        <v>32</v>
      </c>
      <c r="N99" s="208" t="s">
        <v>32</v>
      </c>
      <c r="O99" s="208" t="s">
        <v>32</v>
      </c>
      <c r="P99" s="208" t="s">
        <v>32</v>
      </c>
      <c r="Q99" s="208" t="s">
        <v>32</v>
      </c>
      <c r="R99" s="208" t="s">
        <v>32</v>
      </c>
      <c r="S99" s="207"/>
      <c r="T99" s="159"/>
      <c r="U99" s="222"/>
    </row>
    <row r="100" spans="1:21" ht="75" hidden="1" x14ac:dyDescent="0.35">
      <c r="A100" s="207">
        <v>33</v>
      </c>
      <c r="B100" s="224" t="s">
        <v>221</v>
      </c>
      <c r="C100" s="232" t="s">
        <v>222</v>
      </c>
      <c r="D100" s="214"/>
      <c r="E100" s="207" t="s">
        <v>32</v>
      </c>
      <c r="F100" s="225" t="s">
        <v>223</v>
      </c>
      <c r="G100" s="210">
        <v>24000</v>
      </c>
      <c r="H100" s="210"/>
      <c r="I100" s="210"/>
      <c r="J100" s="207" t="s">
        <v>143</v>
      </c>
      <c r="K100" s="214" t="s">
        <v>209</v>
      </c>
      <c r="L100" s="223" t="s">
        <v>32</v>
      </c>
      <c r="M100" s="208" t="s">
        <v>32</v>
      </c>
      <c r="N100" s="208" t="s">
        <v>32</v>
      </c>
      <c r="O100" s="208" t="s">
        <v>32</v>
      </c>
      <c r="P100" s="208" t="s">
        <v>32</v>
      </c>
      <c r="Q100" s="208" t="s">
        <v>32</v>
      </c>
      <c r="R100" s="208" t="s">
        <v>32</v>
      </c>
      <c r="S100" s="207"/>
      <c r="T100" s="159"/>
      <c r="U100" s="222"/>
    </row>
    <row r="101" spans="1:21" s="356" customFormat="1" ht="62.4" x14ac:dyDescent="0.35">
      <c r="A101" s="349"/>
      <c r="B101" s="341" t="s">
        <v>224</v>
      </c>
      <c r="C101" s="232"/>
      <c r="D101" s="350"/>
      <c r="E101" s="349"/>
      <c r="F101" s="351"/>
      <c r="G101" s="352"/>
      <c r="H101" s="352"/>
      <c r="I101" s="352"/>
      <c r="J101" s="349"/>
      <c r="K101" s="350"/>
      <c r="L101" s="337"/>
      <c r="M101" s="353"/>
      <c r="N101" s="353"/>
      <c r="O101" s="353"/>
      <c r="P101" s="353"/>
      <c r="Q101" s="353"/>
      <c r="R101" s="353"/>
      <c r="S101" s="349"/>
      <c r="T101" s="354"/>
      <c r="U101" s="355"/>
    </row>
    <row r="102" spans="1:21" s="237" customFormat="1" ht="34.5" hidden="1" customHeight="1" x14ac:dyDescent="0.35">
      <c r="A102" s="207">
        <v>34</v>
      </c>
      <c r="B102" s="214" t="s">
        <v>225</v>
      </c>
      <c r="C102" s="233"/>
      <c r="D102" s="214"/>
      <c r="E102" s="207" t="s">
        <v>32</v>
      </c>
      <c r="F102" s="234"/>
      <c r="G102" s="210" t="s">
        <v>235</v>
      </c>
      <c r="H102" s="210"/>
      <c r="I102" s="210"/>
      <c r="J102" s="207"/>
      <c r="K102" s="214"/>
      <c r="L102" s="223"/>
      <c r="M102" s="208"/>
      <c r="N102" s="208"/>
      <c r="O102" s="208"/>
      <c r="P102" s="208"/>
      <c r="Q102" s="208"/>
      <c r="R102" s="208"/>
      <c r="S102" s="207"/>
      <c r="T102" s="235"/>
      <c r="U102" s="236"/>
    </row>
    <row r="103" spans="1:21" s="237" customFormat="1" ht="45" hidden="1" x14ac:dyDescent="0.35">
      <c r="A103" s="207">
        <v>35</v>
      </c>
      <c r="B103" s="214" t="s">
        <v>226</v>
      </c>
      <c r="C103" s="233"/>
      <c r="D103" s="214"/>
      <c r="E103" s="207" t="s">
        <v>32</v>
      </c>
      <c r="F103" s="234"/>
      <c r="G103" s="210" t="s">
        <v>236</v>
      </c>
      <c r="H103" s="210"/>
      <c r="I103" s="210"/>
      <c r="J103" s="207"/>
      <c r="K103" s="214"/>
      <c r="L103" s="223"/>
      <c r="M103" s="208"/>
      <c r="N103" s="208"/>
      <c r="O103" s="208"/>
      <c r="P103" s="208"/>
      <c r="Q103" s="208"/>
      <c r="R103" s="208"/>
      <c r="S103" s="207"/>
      <c r="T103" s="235"/>
      <c r="U103" s="236"/>
    </row>
    <row r="104" spans="1:21" s="237" customFormat="1" ht="45" hidden="1" x14ac:dyDescent="0.35">
      <c r="A104" s="207">
        <v>36</v>
      </c>
      <c r="B104" s="214" t="s">
        <v>226</v>
      </c>
      <c r="C104" s="233"/>
      <c r="D104" s="214"/>
      <c r="E104" s="207" t="s">
        <v>32</v>
      </c>
      <c r="F104" s="234"/>
      <c r="G104" s="210" t="s">
        <v>235</v>
      </c>
      <c r="H104" s="210"/>
      <c r="I104" s="210"/>
      <c r="J104" s="207" t="s">
        <v>175</v>
      </c>
      <c r="K104" s="214"/>
      <c r="L104" s="223" t="s">
        <v>32</v>
      </c>
      <c r="M104" s="208" t="s">
        <v>32</v>
      </c>
      <c r="N104" s="208" t="s">
        <v>32</v>
      </c>
      <c r="O104" s="208" t="s">
        <v>32</v>
      </c>
      <c r="P104" s="208" t="s">
        <v>32</v>
      </c>
      <c r="Q104" s="208" t="s">
        <v>32</v>
      </c>
      <c r="R104" s="208" t="s">
        <v>32</v>
      </c>
      <c r="S104" s="207"/>
      <c r="T104" s="235"/>
      <c r="U104" s="236"/>
    </row>
    <row r="105" spans="1:21" ht="46.5" hidden="1" customHeight="1" x14ac:dyDescent="0.35">
      <c r="A105" s="207">
        <v>37</v>
      </c>
      <c r="B105" s="224" t="s">
        <v>225</v>
      </c>
      <c r="C105" s="232"/>
      <c r="D105" s="214"/>
      <c r="E105" s="207" t="s">
        <v>32</v>
      </c>
      <c r="F105" s="225"/>
      <c r="G105" s="210" t="s">
        <v>236</v>
      </c>
      <c r="H105" s="210"/>
      <c r="I105" s="210"/>
      <c r="J105" s="207" t="s">
        <v>243</v>
      </c>
      <c r="K105" s="214"/>
      <c r="L105" s="223" t="s">
        <v>32</v>
      </c>
      <c r="M105" s="208" t="s">
        <v>32</v>
      </c>
      <c r="N105" s="208" t="s">
        <v>32</v>
      </c>
      <c r="O105" s="208" t="s">
        <v>32</v>
      </c>
      <c r="P105" s="208" t="s">
        <v>32</v>
      </c>
      <c r="Q105" s="208" t="s">
        <v>32</v>
      </c>
      <c r="R105" s="208" t="s">
        <v>32</v>
      </c>
      <c r="S105" s="207"/>
      <c r="T105" s="159"/>
      <c r="U105" s="222"/>
    </row>
    <row r="106" spans="1:21" ht="45" hidden="1" x14ac:dyDescent="0.35">
      <c r="A106" s="207">
        <v>38</v>
      </c>
      <c r="B106" s="224" t="s">
        <v>226</v>
      </c>
      <c r="C106" s="232"/>
      <c r="D106" s="214"/>
      <c r="E106" s="207" t="s">
        <v>32</v>
      </c>
      <c r="F106" s="225"/>
      <c r="G106" s="210" t="s">
        <v>237</v>
      </c>
      <c r="H106" s="210"/>
      <c r="I106" s="210"/>
      <c r="J106" s="207" t="s">
        <v>175</v>
      </c>
      <c r="K106" s="214"/>
      <c r="L106" s="223" t="s">
        <v>32</v>
      </c>
      <c r="M106" s="208" t="s">
        <v>32</v>
      </c>
      <c r="N106" s="208" t="s">
        <v>32</v>
      </c>
      <c r="O106" s="208" t="s">
        <v>32</v>
      </c>
      <c r="P106" s="208" t="s">
        <v>32</v>
      </c>
      <c r="Q106" s="208" t="s">
        <v>32</v>
      </c>
      <c r="R106" s="208" t="s">
        <v>32</v>
      </c>
      <c r="S106" s="207"/>
      <c r="T106" s="159"/>
      <c r="U106" s="222"/>
    </row>
    <row r="107" spans="1:21" ht="30" hidden="1" x14ac:dyDescent="0.35">
      <c r="A107" s="207">
        <v>39</v>
      </c>
      <c r="B107" s="224" t="s">
        <v>227</v>
      </c>
      <c r="C107" s="232"/>
      <c r="D107" s="214"/>
      <c r="E107" s="207" t="s">
        <v>32</v>
      </c>
      <c r="F107" s="225"/>
      <c r="G107" s="210" t="s">
        <v>236</v>
      </c>
      <c r="H107" s="210"/>
      <c r="I107" s="210"/>
      <c r="J107" s="207" t="s">
        <v>175</v>
      </c>
      <c r="K107" s="214"/>
      <c r="L107" s="223" t="s">
        <v>32</v>
      </c>
      <c r="M107" s="208" t="s">
        <v>32</v>
      </c>
      <c r="N107" s="208" t="s">
        <v>32</v>
      </c>
      <c r="O107" s="208" t="s">
        <v>32</v>
      </c>
      <c r="P107" s="208" t="s">
        <v>32</v>
      </c>
      <c r="Q107" s="208" t="s">
        <v>32</v>
      </c>
      <c r="R107" s="208" t="s">
        <v>32</v>
      </c>
      <c r="S107" s="207"/>
      <c r="T107" s="159"/>
      <c r="U107" s="222"/>
    </row>
    <row r="108" spans="1:21" ht="27" hidden="1" customHeight="1" x14ac:dyDescent="0.35">
      <c r="A108" s="207">
        <v>40</v>
      </c>
      <c r="B108" s="224" t="s">
        <v>228</v>
      </c>
      <c r="C108" s="232"/>
      <c r="D108" s="214"/>
      <c r="E108" s="207" t="s">
        <v>32</v>
      </c>
      <c r="F108" s="225"/>
      <c r="G108" s="210" t="s">
        <v>238</v>
      </c>
      <c r="H108" s="210"/>
      <c r="I108" s="210"/>
      <c r="J108" s="207" t="s">
        <v>244</v>
      </c>
      <c r="K108" s="214"/>
      <c r="L108" s="223" t="s">
        <v>32</v>
      </c>
      <c r="M108" s="208" t="s">
        <v>32</v>
      </c>
      <c r="N108" s="208" t="s">
        <v>32</v>
      </c>
      <c r="O108" s="208" t="s">
        <v>32</v>
      </c>
      <c r="P108" s="208" t="s">
        <v>32</v>
      </c>
      <c r="Q108" s="208" t="s">
        <v>32</v>
      </c>
      <c r="R108" s="208" t="s">
        <v>32</v>
      </c>
      <c r="S108" s="207"/>
      <c r="T108" s="159"/>
      <c r="U108" s="222"/>
    </row>
    <row r="109" spans="1:21" ht="30" hidden="1" x14ac:dyDescent="0.35">
      <c r="A109" s="207">
        <v>41</v>
      </c>
      <c r="B109" s="224" t="s">
        <v>296</v>
      </c>
      <c r="C109" s="232"/>
      <c r="D109" s="214"/>
      <c r="E109" s="207" t="s">
        <v>32</v>
      </c>
      <c r="F109" s="225"/>
      <c r="G109" s="210" t="s">
        <v>239</v>
      </c>
      <c r="H109" s="210"/>
      <c r="I109" s="210"/>
      <c r="J109" s="207" t="s">
        <v>175</v>
      </c>
      <c r="K109" s="214"/>
      <c r="L109" s="223" t="s">
        <v>32</v>
      </c>
      <c r="M109" s="208" t="s">
        <v>32</v>
      </c>
      <c r="N109" s="208" t="s">
        <v>32</v>
      </c>
      <c r="O109" s="208" t="s">
        <v>32</v>
      </c>
      <c r="P109" s="208" t="s">
        <v>32</v>
      </c>
      <c r="Q109" s="208" t="s">
        <v>32</v>
      </c>
      <c r="R109" s="208" t="s">
        <v>32</v>
      </c>
      <c r="S109" s="207"/>
      <c r="T109" s="159"/>
      <c r="U109" s="222"/>
    </row>
    <row r="110" spans="1:21" ht="30" x14ac:dyDescent="0.35">
      <c r="A110" s="207">
        <v>42</v>
      </c>
      <c r="B110" s="224" t="s">
        <v>229</v>
      </c>
      <c r="C110" s="232"/>
      <c r="D110" s="214"/>
      <c r="E110" s="207" t="s">
        <v>32</v>
      </c>
      <c r="F110" s="225"/>
      <c r="G110" s="210" t="s">
        <v>240</v>
      </c>
      <c r="H110" s="210"/>
      <c r="I110" s="210"/>
      <c r="J110" s="207" t="s">
        <v>243</v>
      </c>
      <c r="K110" s="214"/>
      <c r="L110" s="223">
        <v>44326</v>
      </c>
      <c r="M110" s="208">
        <v>44337</v>
      </c>
      <c r="N110" s="208">
        <v>44372</v>
      </c>
      <c r="O110" s="208">
        <v>44387</v>
      </c>
      <c r="P110" s="208">
        <v>44397</v>
      </c>
      <c r="Q110" s="208">
        <v>44417</v>
      </c>
      <c r="R110" s="208">
        <v>45573</v>
      </c>
      <c r="T110" s="214"/>
      <c r="U110" s="222"/>
    </row>
    <row r="111" spans="1:21" ht="25.5" hidden="1" customHeight="1" x14ac:dyDescent="0.35">
      <c r="A111" s="207">
        <v>43</v>
      </c>
      <c r="B111" s="224" t="s">
        <v>230</v>
      </c>
      <c r="C111" s="232"/>
      <c r="D111" s="214"/>
      <c r="E111" s="207" t="s">
        <v>32</v>
      </c>
      <c r="F111" s="225"/>
      <c r="G111" s="210" t="s">
        <v>241</v>
      </c>
      <c r="H111" s="210"/>
      <c r="I111" s="210"/>
      <c r="J111" s="207" t="s">
        <v>243</v>
      </c>
      <c r="K111" s="214"/>
      <c r="L111" s="223" t="s">
        <v>32</v>
      </c>
      <c r="M111" s="208" t="s">
        <v>32</v>
      </c>
      <c r="N111" s="208" t="s">
        <v>32</v>
      </c>
      <c r="O111" s="208" t="s">
        <v>32</v>
      </c>
      <c r="P111" s="208" t="s">
        <v>32</v>
      </c>
      <c r="Q111" s="208" t="s">
        <v>32</v>
      </c>
      <c r="R111" s="208" t="s">
        <v>32</v>
      </c>
      <c r="S111" s="207"/>
      <c r="T111" s="159"/>
      <c r="U111" s="222"/>
    </row>
    <row r="112" spans="1:21" ht="30" hidden="1" x14ac:dyDescent="0.35">
      <c r="A112" s="207">
        <v>44</v>
      </c>
      <c r="B112" s="224" t="s">
        <v>231</v>
      </c>
      <c r="C112" s="232"/>
      <c r="D112" s="214"/>
      <c r="E112" s="207" t="s">
        <v>32</v>
      </c>
      <c r="F112" s="225"/>
      <c r="G112" s="210" t="s">
        <v>242</v>
      </c>
      <c r="H112" s="210"/>
      <c r="I112" s="210"/>
      <c r="J112" s="207" t="s">
        <v>143</v>
      </c>
      <c r="K112" s="214"/>
      <c r="L112" s="223" t="s">
        <v>32</v>
      </c>
      <c r="M112" s="208" t="s">
        <v>32</v>
      </c>
      <c r="N112" s="208" t="s">
        <v>32</v>
      </c>
      <c r="O112" s="208" t="s">
        <v>32</v>
      </c>
      <c r="P112" s="208" t="s">
        <v>32</v>
      </c>
      <c r="Q112" s="208" t="s">
        <v>32</v>
      </c>
      <c r="R112" s="208" t="s">
        <v>32</v>
      </c>
      <c r="S112" s="207"/>
      <c r="T112" s="159"/>
      <c r="U112" s="222"/>
    </row>
    <row r="113" spans="1:20" s="358" customFormat="1" ht="42" customHeight="1" x14ac:dyDescent="0.3">
      <c r="A113" s="442">
        <v>4</v>
      </c>
      <c r="B113" s="443"/>
      <c r="C113" s="443"/>
      <c r="D113" s="443"/>
      <c r="E113" s="443"/>
      <c r="F113" s="443"/>
      <c r="G113" s="443"/>
      <c r="H113" s="443"/>
      <c r="I113" s="443"/>
      <c r="J113" s="443"/>
      <c r="K113" s="443"/>
      <c r="L113" s="443"/>
      <c r="M113" s="443"/>
      <c r="N113" s="443"/>
      <c r="O113" s="443"/>
      <c r="P113" s="443"/>
      <c r="Q113" s="443"/>
      <c r="R113" s="443"/>
      <c r="S113" s="443"/>
      <c r="T113" s="444"/>
    </row>
    <row r="114" spans="1:20" hidden="1" x14ac:dyDescent="0.35">
      <c r="A114" s="159"/>
      <c r="B114" s="199"/>
      <c r="C114" s="159"/>
      <c r="D114" s="159"/>
      <c r="E114" s="159"/>
      <c r="F114" s="159"/>
      <c r="G114" s="159"/>
      <c r="H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</row>
    <row r="115" spans="1:20" s="356" customFormat="1" hidden="1" x14ac:dyDescent="0.35">
      <c r="A115" s="354"/>
      <c r="B115" s="357" t="s">
        <v>141</v>
      </c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</row>
    <row r="116" spans="1:20" ht="30.6" hidden="1" x14ac:dyDescent="0.3">
      <c r="A116" s="159">
        <v>45</v>
      </c>
      <c r="B116" s="228" t="s">
        <v>295</v>
      </c>
      <c r="C116" s="228" t="s">
        <v>134</v>
      </c>
      <c r="D116" s="159" t="s">
        <v>135</v>
      </c>
      <c r="E116" s="159" t="s">
        <v>32</v>
      </c>
      <c r="F116" s="159"/>
      <c r="G116" s="159">
        <v>223671.34</v>
      </c>
      <c r="H116" s="159"/>
      <c r="J116" s="159" t="s">
        <v>175</v>
      </c>
      <c r="K116" s="159"/>
      <c r="L116" s="159" t="s">
        <v>32</v>
      </c>
      <c r="M116" s="159" t="s">
        <v>32</v>
      </c>
      <c r="N116" s="159" t="s">
        <v>32</v>
      </c>
      <c r="O116" s="159" t="s">
        <v>32</v>
      </c>
      <c r="P116" s="159" t="s">
        <v>32</v>
      </c>
      <c r="Q116" s="159" t="s">
        <v>32</v>
      </c>
      <c r="R116" s="159" t="s">
        <v>32</v>
      </c>
      <c r="S116" s="159"/>
      <c r="T116" s="159"/>
    </row>
    <row r="117" spans="1:20" ht="30.6" hidden="1" x14ac:dyDescent="0.3">
      <c r="A117" s="159">
        <v>46</v>
      </c>
      <c r="B117" s="228" t="s">
        <v>198</v>
      </c>
      <c r="C117" s="228" t="s">
        <v>136</v>
      </c>
      <c r="D117" s="159" t="s">
        <v>135</v>
      </c>
      <c r="E117" s="159" t="s">
        <v>32</v>
      </c>
      <c r="F117" s="159"/>
      <c r="G117" s="159">
        <v>63440.62</v>
      </c>
      <c r="H117" s="159"/>
      <c r="J117" s="159" t="s">
        <v>175</v>
      </c>
      <c r="K117" s="159"/>
      <c r="L117" s="159" t="s">
        <v>32</v>
      </c>
      <c r="M117" s="159" t="s">
        <v>32</v>
      </c>
      <c r="N117" s="159" t="s">
        <v>32</v>
      </c>
      <c r="O117" s="159" t="s">
        <v>32</v>
      </c>
      <c r="P117" s="159" t="s">
        <v>32</v>
      </c>
      <c r="Q117" s="159" t="s">
        <v>32</v>
      </c>
      <c r="R117" s="159" t="s">
        <v>32</v>
      </c>
      <c r="S117" s="159"/>
      <c r="T117" s="159"/>
    </row>
    <row r="118" spans="1:20" ht="30.6" hidden="1" x14ac:dyDescent="0.3">
      <c r="A118" s="159">
        <v>47</v>
      </c>
      <c r="B118" s="228" t="s">
        <v>199</v>
      </c>
      <c r="C118" s="228" t="s">
        <v>131</v>
      </c>
      <c r="D118" s="159" t="s">
        <v>135</v>
      </c>
      <c r="E118" s="159" t="s">
        <v>32</v>
      </c>
      <c r="F118" s="159"/>
      <c r="G118" s="159">
        <v>1000000</v>
      </c>
      <c r="H118" s="159"/>
      <c r="J118" s="159" t="s">
        <v>234</v>
      </c>
      <c r="K118" s="159"/>
      <c r="L118" s="159" t="s">
        <v>32</v>
      </c>
      <c r="M118" s="159" t="s">
        <v>32</v>
      </c>
      <c r="N118" s="159" t="s">
        <v>32</v>
      </c>
      <c r="O118" s="159" t="s">
        <v>32</v>
      </c>
      <c r="P118" s="159" t="s">
        <v>32</v>
      </c>
      <c r="Q118" s="159" t="s">
        <v>32</v>
      </c>
      <c r="R118" s="159" t="s">
        <v>32</v>
      </c>
      <c r="S118" s="159"/>
      <c r="T118" s="159"/>
    </row>
    <row r="119" spans="1:20" s="356" customFormat="1" ht="26.25" hidden="1" customHeight="1" x14ac:dyDescent="0.35">
      <c r="A119" s="354"/>
      <c r="B119" s="357" t="s">
        <v>142</v>
      </c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</row>
    <row r="120" spans="1:20" ht="27.75" hidden="1" customHeight="1" x14ac:dyDescent="0.3">
      <c r="A120" s="159">
        <v>48</v>
      </c>
      <c r="B120" s="231" t="s">
        <v>200</v>
      </c>
      <c r="C120" s="229" t="s">
        <v>137</v>
      </c>
      <c r="D120" s="159"/>
      <c r="E120" s="159"/>
      <c r="F120" s="159"/>
      <c r="G120" s="159">
        <v>43661.62</v>
      </c>
      <c r="H120" s="159"/>
      <c r="J120" s="159" t="s">
        <v>143</v>
      </c>
      <c r="K120" s="159"/>
      <c r="L120" s="159" t="s">
        <v>32</v>
      </c>
      <c r="M120" s="159" t="s">
        <v>32</v>
      </c>
      <c r="N120" s="159" t="s">
        <v>32</v>
      </c>
      <c r="O120" s="159" t="s">
        <v>32</v>
      </c>
      <c r="P120" s="159" t="s">
        <v>32</v>
      </c>
      <c r="Q120" s="159" t="s">
        <v>32</v>
      </c>
      <c r="R120" s="159" t="s">
        <v>32</v>
      </c>
      <c r="S120" s="159"/>
      <c r="T120" s="159"/>
    </row>
    <row r="121" spans="1:20" ht="33" hidden="1" customHeight="1" x14ac:dyDescent="0.3">
      <c r="A121" s="159">
        <v>49</v>
      </c>
      <c r="B121" s="229" t="s">
        <v>294</v>
      </c>
      <c r="C121" s="229" t="s">
        <v>138</v>
      </c>
      <c r="D121" s="159"/>
      <c r="E121" s="159"/>
      <c r="F121" s="159"/>
      <c r="G121" s="159">
        <v>291480</v>
      </c>
      <c r="H121" s="159"/>
      <c r="J121" s="159" t="s">
        <v>143</v>
      </c>
      <c r="K121" s="159"/>
      <c r="L121" s="159"/>
      <c r="M121" s="159" t="s">
        <v>32</v>
      </c>
      <c r="N121" s="159" t="s">
        <v>32</v>
      </c>
      <c r="O121" s="159" t="s">
        <v>32</v>
      </c>
      <c r="P121" s="159" t="s">
        <v>32</v>
      </c>
      <c r="Q121" s="159" t="s">
        <v>32</v>
      </c>
      <c r="R121" s="159" t="s">
        <v>32</v>
      </c>
      <c r="S121" s="159"/>
      <c r="T121" s="159"/>
    </row>
    <row r="122" spans="1:20" s="169" customFormat="1" ht="38.25" hidden="1" customHeight="1" x14ac:dyDescent="0.3">
      <c r="A122" s="439" t="s">
        <v>233</v>
      </c>
      <c r="B122" s="440"/>
      <c r="C122" s="440"/>
      <c r="D122" s="440"/>
      <c r="E122" s="440"/>
      <c r="F122" s="440"/>
      <c r="G122" s="440"/>
      <c r="H122" s="440"/>
      <c r="I122" s="440"/>
      <c r="J122" s="440"/>
      <c r="K122" s="440"/>
      <c r="L122" s="440"/>
      <c r="M122" s="440"/>
      <c r="N122" s="440"/>
      <c r="O122" s="440"/>
      <c r="P122" s="440"/>
      <c r="Q122" s="440"/>
      <c r="R122" s="440"/>
      <c r="S122" s="440"/>
      <c r="T122" s="441"/>
    </row>
    <row r="123" spans="1:20" ht="45" hidden="1" x14ac:dyDescent="0.3">
      <c r="A123" s="159">
        <v>50</v>
      </c>
      <c r="B123" s="215" t="s">
        <v>171</v>
      </c>
      <c r="C123" s="216"/>
      <c r="D123" s="216"/>
      <c r="E123" s="216" t="s">
        <v>195</v>
      </c>
      <c r="F123" s="216"/>
      <c r="G123" s="217">
        <v>400000</v>
      </c>
      <c r="H123" s="216"/>
      <c r="I123" s="216"/>
      <c r="J123" s="216" t="s">
        <v>143</v>
      </c>
      <c r="K123" s="215" t="s">
        <v>172</v>
      </c>
      <c r="L123" s="215"/>
      <c r="M123" s="216" t="s">
        <v>96</v>
      </c>
      <c r="N123" s="216" t="s">
        <v>173</v>
      </c>
      <c r="O123" s="216" t="s">
        <v>173</v>
      </c>
      <c r="P123" s="216" t="s">
        <v>173</v>
      </c>
      <c r="Q123" s="216" t="s">
        <v>173</v>
      </c>
      <c r="R123" s="216" t="s">
        <v>173</v>
      </c>
      <c r="S123" s="216"/>
      <c r="T123" s="215" t="s">
        <v>110</v>
      </c>
    </row>
    <row r="124" spans="1:20" ht="15" hidden="1" x14ac:dyDescent="0.3">
      <c r="A124" s="159">
        <v>51</v>
      </c>
      <c r="B124" s="215" t="s">
        <v>174</v>
      </c>
      <c r="C124" s="216"/>
      <c r="D124" s="216"/>
      <c r="E124" s="216" t="s">
        <v>195</v>
      </c>
      <c r="F124" s="216"/>
      <c r="G124" s="217">
        <v>50000</v>
      </c>
      <c r="H124" s="216"/>
      <c r="I124" s="216"/>
      <c r="J124" s="216" t="s">
        <v>143</v>
      </c>
      <c r="K124" s="215" t="s">
        <v>175</v>
      </c>
      <c r="L124" s="215"/>
      <c r="M124" s="216" t="s">
        <v>96</v>
      </c>
      <c r="N124" s="216" t="s">
        <v>173</v>
      </c>
      <c r="O124" s="216" t="s">
        <v>173</v>
      </c>
      <c r="P124" s="216" t="s">
        <v>173</v>
      </c>
      <c r="Q124" s="216" t="s">
        <v>173</v>
      </c>
      <c r="R124" s="216" t="s">
        <v>173</v>
      </c>
      <c r="S124" s="216"/>
      <c r="T124" s="215" t="s">
        <v>110</v>
      </c>
    </row>
    <row r="125" spans="1:20" ht="15" hidden="1" x14ac:dyDescent="0.3">
      <c r="A125" s="159">
        <v>52</v>
      </c>
      <c r="B125" s="215" t="s">
        <v>176</v>
      </c>
      <c r="C125" s="216"/>
      <c r="D125" s="216"/>
      <c r="E125" s="216" t="s">
        <v>195</v>
      </c>
      <c r="F125" s="216"/>
      <c r="G125" s="217">
        <v>130000</v>
      </c>
      <c r="H125" s="216"/>
      <c r="I125" s="216"/>
      <c r="J125" s="216" t="s">
        <v>143</v>
      </c>
      <c r="K125" s="215" t="s">
        <v>175</v>
      </c>
      <c r="L125" s="215"/>
      <c r="M125" s="216" t="s">
        <v>96</v>
      </c>
      <c r="N125" s="216" t="s">
        <v>173</v>
      </c>
      <c r="O125" s="216" t="s">
        <v>173</v>
      </c>
      <c r="P125" s="216" t="s">
        <v>173</v>
      </c>
      <c r="Q125" s="216" t="s">
        <v>173</v>
      </c>
      <c r="R125" s="216" t="s">
        <v>173</v>
      </c>
      <c r="S125" s="216"/>
      <c r="T125" s="215" t="s">
        <v>110</v>
      </c>
    </row>
    <row r="126" spans="1:20" ht="45" hidden="1" x14ac:dyDescent="0.3">
      <c r="A126" s="159">
        <v>53</v>
      </c>
      <c r="B126" s="215" t="s">
        <v>177</v>
      </c>
      <c r="C126" s="216"/>
      <c r="D126" s="216"/>
      <c r="E126" s="216" t="s">
        <v>195</v>
      </c>
      <c r="F126" s="216"/>
      <c r="G126" s="217">
        <v>500000</v>
      </c>
      <c r="H126" s="216"/>
      <c r="I126" s="216"/>
      <c r="J126" s="216" t="s">
        <v>143</v>
      </c>
      <c r="K126" s="215" t="s">
        <v>172</v>
      </c>
      <c r="L126" s="216"/>
      <c r="M126" s="216" t="s">
        <v>96</v>
      </c>
      <c r="N126" s="216" t="s">
        <v>173</v>
      </c>
      <c r="O126" s="216" t="s">
        <v>173</v>
      </c>
      <c r="P126" s="216" t="s">
        <v>173</v>
      </c>
      <c r="Q126" s="216" t="s">
        <v>173</v>
      </c>
      <c r="R126" s="216" t="s">
        <v>173</v>
      </c>
      <c r="S126" s="216"/>
      <c r="T126" s="215" t="s">
        <v>110</v>
      </c>
    </row>
    <row r="127" spans="1:20" ht="30" hidden="1" x14ac:dyDescent="0.3">
      <c r="A127" s="159">
        <v>54</v>
      </c>
      <c r="B127" s="215" t="s">
        <v>178</v>
      </c>
      <c r="C127" s="216"/>
      <c r="D127" s="216"/>
      <c r="E127" s="216" t="s">
        <v>195</v>
      </c>
      <c r="F127" s="216"/>
      <c r="G127" s="217">
        <v>100000</v>
      </c>
      <c r="H127" s="216"/>
      <c r="I127" s="216"/>
      <c r="J127" s="216" t="s">
        <v>143</v>
      </c>
      <c r="K127" s="216" t="s">
        <v>179</v>
      </c>
      <c r="L127" s="216"/>
      <c r="M127" s="216" t="s">
        <v>96</v>
      </c>
      <c r="N127" s="216" t="s">
        <v>173</v>
      </c>
      <c r="O127" s="216" t="s">
        <v>173</v>
      </c>
      <c r="P127" s="216" t="s">
        <v>173</v>
      </c>
      <c r="Q127" s="216" t="s">
        <v>173</v>
      </c>
      <c r="R127" s="216" t="s">
        <v>173</v>
      </c>
      <c r="S127" s="216"/>
      <c r="T127" s="215" t="s">
        <v>110</v>
      </c>
    </row>
    <row r="128" spans="1:20" ht="45" hidden="1" x14ac:dyDescent="0.3">
      <c r="A128" s="159">
        <v>55</v>
      </c>
      <c r="B128" s="216" t="s">
        <v>180</v>
      </c>
      <c r="C128" s="216"/>
      <c r="D128" s="216"/>
      <c r="E128" s="216" t="s">
        <v>195</v>
      </c>
      <c r="F128" s="216"/>
      <c r="G128" s="217">
        <v>300000</v>
      </c>
      <c r="H128" s="216"/>
      <c r="I128" s="216"/>
      <c r="J128" s="216" t="s">
        <v>143</v>
      </c>
      <c r="K128" s="215" t="s">
        <v>172</v>
      </c>
      <c r="L128" s="216"/>
      <c r="M128" s="216" t="s">
        <v>96</v>
      </c>
      <c r="N128" s="216" t="s">
        <v>173</v>
      </c>
      <c r="O128" s="216" t="s">
        <v>173</v>
      </c>
      <c r="P128" s="216" t="s">
        <v>173</v>
      </c>
      <c r="Q128" s="216" t="s">
        <v>173</v>
      </c>
      <c r="R128" s="216" t="s">
        <v>173</v>
      </c>
      <c r="S128" s="216"/>
      <c r="T128" s="215" t="s">
        <v>110</v>
      </c>
    </row>
    <row r="129" spans="1:20" ht="15" hidden="1" x14ac:dyDescent="0.3">
      <c r="A129" s="159">
        <v>56</v>
      </c>
      <c r="B129" s="215" t="s">
        <v>181</v>
      </c>
      <c r="C129" s="216"/>
      <c r="D129" s="216"/>
      <c r="E129" s="216" t="s">
        <v>195</v>
      </c>
      <c r="F129" s="216"/>
      <c r="G129" s="217">
        <v>100000</v>
      </c>
      <c r="H129" s="216"/>
      <c r="I129" s="216"/>
      <c r="J129" s="216" t="s">
        <v>143</v>
      </c>
      <c r="K129" s="216" t="s">
        <v>179</v>
      </c>
      <c r="L129" s="216"/>
      <c r="M129" s="216" t="s">
        <v>96</v>
      </c>
      <c r="N129" s="216" t="s">
        <v>173</v>
      </c>
      <c r="O129" s="216" t="s">
        <v>173</v>
      </c>
      <c r="P129" s="216" t="s">
        <v>173</v>
      </c>
      <c r="Q129" s="216" t="s">
        <v>173</v>
      </c>
      <c r="R129" s="216" t="s">
        <v>173</v>
      </c>
      <c r="S129" s="216" t="s">
        <v>173</v>
      </c>
      <c r="T129" s="215" t="s">
        <v>110</v>
      </c>
    </row>
    <row r="130" spans="1:20" ht="32.25" hidden="1" customHeight="1" x14ac:dyDescent="0.3">
      <c r="A130" s="159">
        <v>57</v>
      </c>
      <c r="B130" s="216" t="s">
        <v>182</v>
      </c>
      <c r="C130" s="216"/>
      <c r="D130" s="216"/>
      <c r="E130" s="216" t="s">
        <v>194</v>
      </c>
      <c r="F130" s="216"/>
      <c r="G130" s="217">
        <v>450000</v>
      </c>
      <c r="H130" s="216"/>
      <c r="I130" s="216"/>
      <c r="J130" s="216" t="s">
        <v>143</v>
      </c>
      <c r="K130" s="215" t="s">
        <v>172</v>
      </c>
      <c r="L130" s="216"/>
      <c r="M130" s="216" t="s">
        <v>96</v>
      </c>
      <c r="N130" s="216" t="s">
        <v>173</v>
      </c>
      <c r="O130" s="216" t="s">
        <v>173</v>
      </c>
      <c r="P130" s="216" t="s">
        <v>173</v>
      </c>
      <c r="Q130" s="216" t="s">
        <v>173</v>
      </c>
      <c r="R130" s="216" t="s">
        <v>173</v>
      </c>
      <c r="S130" s="216" t="s">
        <v>173</v>
      </c>
      <c r="T130" s="215" t="s">
        <v>110</v>
      </c>
    </row>
    <row r="131" spans="1:20" ht="15" hidden="1" x14ac:dyDescent="0.3">
      <c r="A131" s="159">
        <v>58</v>
      </c>
      <c r="B131" s="215" t="s">
        <v>183</v>
      </c>
      <c r="C131" s="216"/>
      <c r="D131" s="216"/>
      <c r="E131" s="216" t="s">
        <v>194</v>
      </c>
      <c r="F131" s="216"/>
      <c r="G131" s="217">
        <v>100000</v>
      </c>
      <c r="H131" s="216"/>
      <c r="I131" s="216"/>
      <c r="J131" s="216" t="s">
        <v>143</v>
      </c>
      <c r="K131" s="216"/>
      <c r="L131" s="216" t="s">
        <v>32</v>
      </c>
      <c r="M131" s="216" t="s">
        <v>32</v>
      </c>
      <c r="N131" s="216" t="s">
        <v>32</v>
      </c>
      <c r="O131" s="216" t="s">
        <v>32</v>
      </c>
      <c r="P131" s="216" t="s">
        <v>32</v>
      </c>
      <c r="Q131" s="216" t="s">
        <v>32</v>
      </c>
      <c r="R131" s="216" t="s">
        <v>32</v>
      </c>
      <c r="S131" s="216" t="s">
        <v>32</v>
      </c>
      <c r="T131" s="215" t="s">
        <v>110</v>
      </c>
    </row>
    <row r="132" spans="1:20" ht="15.6" hidden="1" x14ac:dyDescent="0.3">
      <c r="A132" s="159">
        <v>59</v>
      </c>
      <c r="B132" s="215" t="s">
        <v>184</v>
      </c>
      <c r="C132" s="216"/>
      <c r="D132" s="216"/>
      <c r="E132" s="216" t="s">
        <v>194</v>
      </c>
      <c r="F132" s="216"/>
      <c r="G132" s="217">
        <v>100000</v>
      </c>
      <c r="H132" s="216"/>
      <c r="I132" s="216"/>
      <c r="J132" s="216" t="s">
        <v>143</v>
      </c>
      <c r="K132" s="216"/>
      <c r="L132" s="216" t="s">
        <v>32</v>
      </c>
      <c r="M132" s="220" t="s">
        <v>32</v>
      </c>
      <c r="N132" s="216" t="s">
        <v>32</v>
      </c>
      <c r="O132" s="216" t="s">
        <v>32</v>
      </c>
      <c r="P132" s="216" t="s">
        <v>32</v>
      </c>
      <c r="Q132" s="216" t="s">
        <v>32</v>
      </c>
      <c r="R132" s="216" t="s">
        <v>32</v>
      </c>
      <c r="S132" s="216" t="s">
        <v>32</v>
      </c>
      <c r="T132" s="215" t="s">
        <v>110</v>
      </c>
    </row>
    <row r="133" spans="1:20" ht="30" hidden="1" x14ac:dyDescent="0.3">
      <c r="A133" s="159">
        <v>60</v>
      </c>
      <c r="B133" s="215" t="s">
        <v>185</v>
      </c>
      <c r="C133" s="216"/>
      <c r="D133" s="216"/>
      <c r="E133" s="216" t="s">
        <v>194</v>
      </c>
      <c r="F133" s="216"/>
      <c r="G133" s="217">
        <v>300000</v>
      </c>
      <c r="H133" s="216"/>
      <c r="I133" s="216"/>
      <c r="J133" s="216" t="s">
        <v>143</v>
      </c>
      <c r="K133" s="216"/>
      <c r="L133" s="216" t="s">
        <v>32</v>
      </c>
      <c r="M133" s="216" t="s">
        <v>32</v>
      </c>
      <c r="N133" s="216" t="s">
        <v>32</v>
      </c>
      <c r="O133" s="216" t="s">
        <v>32</v>
      </c>
      <c r="P133" s="216" t="s">
        <v>32</v>
      </c>
      <c r="Q133" s="216" t="s">
        <v>32</v>
      </c>
      <c r="R133" s="216" t="s">
        <v>32</v>
      </c>
      <c r="S133" s="216" t="s">
        <v>32</v>
      </c>
      <c r="T133" s="215" t="s">
        <v>110</v>
      </c>
    </row>
    <row r="134" spans="1:20" ht="30" hidden="1" x14ac:dyDescent="0.3">
      <c r="A134" s="159">
        <v>61</v>
      </c>
      <c r="B134" s="215" t="s">
        <v>186</v>
      </c>
      <c r="C134" s="216"/>
      <c r="D134" s="216"/>
      <c r="E134" s="216" t="s">
        <v>194</v>
      </c>
      <c r="F134" s="216"/>
      <c r="G134" s="217">
        <v>100000</v>
      </c>
      <c r="H134" s="216"/>
      <c r="I134" s="216"/>
      <c r="J134" s="216" t="s">
        <v>143</v>
      </c>
      <c r="K134" s="216"/>
      <c r="L134" s="216" t="s">
        <v>32</v>
      </c>
      <c r="M134" s="216" t="s">
        <v>32</v>
      </c>
      <c r="N134" s="216" t="s">
        <v>32</v>
      </c>
      <c r="O134" s="216" t="s">
        <v>32</v>
      </c>
      <c r="P134" s="216" t="s">
        <v>32</v>
      </c>
      <c r="Q134" s="216" t="s">
        <v>32</v>
      </c>
      <c r="R134" s="216" t="s">
        <v>32</v>
      </c>
      <c r="S134" s="216" t="s">
        <v>32</v>
      </c>
      <c r="T134" s="215" t="s">
        <v>110</v>
      </c>
    </row>
    <row r="135" spans="1:20" ht="15" hidden="1" x14ac:dyDescent="0.3">
      <c r="A135" s="159">
        <v>62</v>
      </c>
      <c r="B135" s="215" t="s">
        <v>187</v>
      </c>
      <c r="C135" s="216"/>
      <c r="D135" s="216"/>
      <c r="E135" s="216" t="s">
        <v>194</v>
      </c>
      <c r="F135" s="216"/>
      <c r="G135" s="217">
        <v>350000</v>
      </c>
      <c r="H135" s="216"/>
      <c r="I135" s="216"/>
      <c r="J135" s="216" t="s">
        <v>143</v>
      </c>
      <c r="K135" s="215"/>
      <c r="L135" s="215" t="s">
        <v>32</v>
      </c>
      <c r="M135" s="216" t="s">
        <v>32</v>
      </c>
      <c r="N135" s="216" t="s">
        <v>32</v>
      </c>
      <c r="O135" s="216" t="s">
        <v>32</v>
      </c>
      <c r="P135" s="216" t="s">
        <v>32</v>
      </c>
      <c r="Q135" s="216" t="s">
        <v>32</v>
      </c>
      <c r="R135" s="216" t="s">
        <v>32</v>
      </c>
      <c r="S135" s="216" t="s">
        <v>32</v>
      </c>
      <c r="T135" s="215" t="s">
        <v>110</v>
      </c>
    </row>
    <row r="136" spans="1:20" ht="15" hidden="1" x14ac:dyDescent="0.3">
      <c r="A136" s="159">
        <v>63</v>
      </c>
      <c r="B136" s="215" t="s">
        <v>188</v>
      </c>
      <c r="C136" s="216"/>
      <c r="D136" s="216"/>
      <c r="E136" s="216" t="s">
        <v>194</v>
      </c>
      <c r="F136" s="216"/>
      <c r="G136" s="217">
        <v>100000</v>
      </c>
      <c r="H136" s="216"/>
      <c r="I136" s="216"/>
      <c r="J136" s="216" t="s">
        <v>143</v>
      </c>
      <c r="K136" s="216"/>
      <c r="L136" s="216" t="s">
        <v>32</v>
      </c>
      <c r="M136" s="216" t="s">
        <v>32</v>
      </c>
      <c r="N136" s="216" t="s">
        <v>32</v>
      </c>
      <c r="O136" s="216" t="s">
        <v>32</v>
      </c>
      <c r="P136" s="216" t="s">
        <v>32</v>
      </c>
      <c r="Q136" s="216" t="s">
        <v>32</v>
      </c>
      <c r="R136" s="216" t="s">
        <v>32</v>
      </c>
      <c r="S136" s="216" t="s">
        <v>32</v>
      </c>
      <c r="T136" s="215" t="s">
        <v>110</v>
      </c>
    </row>
    <row r="137" spans="1:20" ht="15" hidden="1" x14ac:dyDescent="0.3">
      <c r="A137" s="159">
        <v>64</v>
      </c>
      <c r="B137" s="215" t="s">
        <v>189</v>
      </c>
      <c r="C137" s="216"/>
      <c r="D137" s="216"/>
      <c r="E137" s="216" t="s">
        <v>194</v>
      </c>
      <c r="F137" s="216"/>
      <c r="G137" s="217">
        <v>900000</v>
      </c>
      <c r="H137" s="216"/>
      <c r="I137" s="216"/>
      <c r="J137" s="216" t="s">
        <v>143</v>
      </c>
      <c r="K137" s="215"/>
      <c r="L137" s="215" t="s">
        <v>32</v>
      </c>
      <c r="M137" s="216" t="s">
        <v>32</v>
      </c>
      <c r="N137" s="216" t="s">
        <v>32</v>
      </c>
      <c r="O137" s="216" t="s">
        <v>32</v>
      </c>
      <c r="P137" s="216" t="s">
        <v>32</v>
      </c>
      <c r="Q137" s="216" t="s">
        <v>32</v>
      </c>
      <c r="R137" s="216" t="s">
        <v>32</v>
      </c>
      <c r="S137" s="216" t="s">
        <v>32</v>
      </c>
      <c r="T137" s="215" t="s">
        <v>110</v>
      </c>
    </row>
    <row r="138" spans="1:20" ht="15" hidden="1" x14ac:dyDescent="0.3">
      <c r="A138" s="159">
        <v>65</v>
      </c>
      <c r="B138" s="215" t="s">
        <v>190</v>
      </c>
      <c r="C138" s="216"/>
      <c r="D138" s="216"/>
      <c r="E138" s="216" t="s">
        <v>194</v>
      </c>
      <c r="F138" s="216"/>
      <c r="G138" s="217">
        <v>500000</v>
      </c>
      <c r="H138" s="216"/>
      <c r="I138" s="216"/>
      <c r="J138" s="216" t="s">
        <v>143</v>
      </c>
      <c r="K138" s="215"/>
      <c r="L138" s="216" t="s">
        <v>32</v>
      </c>
      <c r="M138" s="216" t="s">
        <v>32</v>
      </c>
      <c r="N138" s="216" t="s">
        <v>32</v>
      </c>
      <c r="O138" s="216" t="s">
        <v>32</v>
      </c>
      <c r="P138" s="216" t="s">
        <v>32</v>
      </c>
      <c r="Q138" s="216" t="s">
        <v>32</v>
      </c>
      <c r="R138" s="216" t="s">
        <v>32</v>
      </c>
      <c r="S138" s="216" t="s">
        <v>32</v>
      </c>
      <c r="T138" s="215" t="s">
        <v>110</v>
      </c>
    </row>
    <row r="139" spans="1:20" ht="15" hidden="1" x14ac:dyDescent="0.3">
      <c r="A139" s="159">
        <v>66</v>
      </c>
      <c r="B139" s="216" t="s">
        <v>191</v>
      </c>
      <c r="C139" s="216"/>
      <c r="D139" s="216"/>
      <c r="E139" s="216" t="s">
        <v>194</v>
      </c>
      <c r="F139" s="216"/>
      <c r="G139" s="217">
        <v>600000</v>
      </c>
      <c r="H139" s="216"/>
      <c r="I139" s="216"/>
      <c r="J139" s="216" t="s">
        <v>143</v>
      </c>
      <c r="K139" s="216"/>
      <c r="L139" s="216" t="s">
        <v>32</v>
      </c>
      <c r="M139" s="216" t="s">
        <v>32</v>
      </c>
      <c r="N139" s="216" t="s">
        <v>32</v>
      </c>
      <c r="O139" s="218" t="s">
        <v>32</v>
      </c>
      <c r="P139" s="218" t="s">
        <v>32</v>
      </c>
      <c r="Q139" s="218" t="s">
        <v>32</v>
      </c>
      <c r="R139" s="218" t="s">
        <v>32</v>
      </c>
      <c r="S139" s="218" t="s">
        <v>32</v>
      </c>
      <c r="T139" s="219" t="s">
        <v>110</v>
      </c>
    </row>
    <row r="140" spans="1:20" ht="15" hidden="1" x14ac:dyDescent="0.3">
      <c r="A140" s="159">
        <v>67</v>
      </c>
      <c r="B140" s="215" t="s">
        <v>192</v>
      </c>
      <c r="C140" s="216"/>
      <c r="D140" s="216"/>
      <c r="E140" s="216" t="s">
        <v>32</v>
      </c>
      <c r="F140" s="216"/>
      <c r="G140" s="217">
        <v>100000</v>
      </c>
      <c r="H140" s="216"/>
      <c r="I140" s="216"/>
      <c r="J140" s="216" t="s">
        <v>143</v>
      </c>
      <c r="K140" s="216"/>
      <c r="L140" s="216" t="s">
        <v>32</v>
      </c>
      <c r="M140" s="216" t="s">
        <v>32</v>
      </c>
      <c r="N140" s="216" t="s">
        <v>32</v>
      </c>
      <c r="O140" s="218" t="s">
        <v>32</v>
      </c>
      <c r="P140" s="218" t="s">
        <v>32</v>
      </c>
      <c r="Q140" s="218" t="s">
        <v>32</v>
      </c>
      <c r="R140" s="219" t="s">
        <v>32</v>
      </c>
      <c r="S140" s="218" t="s">
        <v>32</v>
      </c>
      <c r="T140" s="219" t="s">
        <v>110</v>
      </c>
    </row>
    <row r="141" spans="1:20" ht="15" hidden="1" x14ac:dyDescent="0.3">
      <c r="A141" s="159">
        <v>68</v>
      </c>
      <c r="B141" s="215" t="s">
        <v>193</v>
      </c>
      <c r="C141" s="216"/>
      <c r="D141" s="216"/>
      <c r="E141" s="216" t="s">
        <v>194</v>
      </c>
      <c r="F141" s="216"/>
      <c r="G141" s="217">
        <v>50000</v>
      </c>
      <c r="H141" s="216"/>
      <c r="I141" s="216"/>
      <c r="J141" s="216" t="s">
        <v>143</v>
      </c>
      <c r="K141" s="216"/>
      <c r="L141" s="216" t="s">
        <v>32</v>
      </c>
      <c r="M141" s="216" t="s">
        <v>32</v>
      </c>
      <c r="N141" s="216" t="s">
        <v>32</v>
      </c>
      <c r="O141" s="216" t="s">
        <v>32</v>
      </c>
      <c r="P141" s="216" t="s">
        <v>32</v>
      </c>
      <c r="Q141" s="216" t="s">
        <v>32</v>
      </c>
      <c r="R141" s="216" t="s">
        <v>32</v>
      </c>
      <c r="S141" s="216" t="s">
        <v>32</v>
      </c>
      <c r="T141" s="215" t="s">
        <v>110</v>
      </c>
    </row>
    <row r="142" spans="1:20" ht="21" x14ac:dyDescent="0.4">
      <c r="A142" s="400" t="s">
        <v>289</v>
      </c>
      <c r="B142" s="396"/>
      <c r="C142" s="396"/>
      <c r="D142" s="396"/>
      <c r="E142" s="396"/>
      <c r="F142" s="396"/>
      <c r="G142" s="396"/>
      <c r="H142" s="396"/>
      <c r="I142" s="396"/>
      <c r="J142" s="396"/>
      <c r="K142" s="396"/>
      <c r="L142" s="396"/>
      <c r="M142" s="396"/>
      <c r="N142" s="396"/>
      <c r="O142" s="396"/>
      <c r="P142" s="396"/>
      <c r="Q142" s="396"/>
      <c r="R142" s="396"/>
      <c r="S142" s="396"/>
      <c r="T142" s="397"/>
    </row>
    <row r="143" spans="1:20" x14ac:dyDescent="0.35">
      <c r="A143" s="159"/>
      <c r="B143" s="199"/>
      <c r="C143" s="159"/>
      <c r="D143" s="159"/>
      <c r="E143" s="159"/>
      <c r="F143" s="159"/>
      <c r="G143" s="159"/>
      <c r="H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</row>
    <row r="144" spans="1:20" ht="17.399999999999999" x14ac:dyDescent="0.3">
      <c r="A144" s="415" t="s">
        <v>365</v>
      </c>
      <c r="B144" s="416"/>
      <c r="C144" s="419"/>
      <c r="D144" s="354"/>
      <c r="E144" s="354"/>
      <c r="F144" s="354"/>
      <c r="G144" s="354"/>
      <c r="H144" s="354"/>
      <c r="I144" s="354"/>
      <c r="J144" s="354"/>
      <c r="K144" s="354"/>
      <c r="L144" s="354"/>
      <c r="M144" s="354"/>
      <c r="N144" s="354"/>
      <c r="O144" s="354"/>
      <c r="P144" s="354"/>
      <c r="Q144" s="354"/>
      <c r="R144" s="354"/>
      <c r="S144" s="354"/>
      <c r="T144" s="354"/>
    </row>
    <row r="145" spans="1:20" x14ac:dyDescent="0.35">
      <c r="A145" s="159"/>
      <c r="B145" s="199"/>
      <c r="C145" s="159"/>
      <c r="D145" s="159"/>
      <c r="E145" s="159"/>
      <c r="F145" s="159"/>
      <c r="G145" s="159"/>
      <c r="H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</row>
    <row r="146" spans="1:20" ht="30.6" x14ac:dyDescent="0.3">
      <c r="A146" s="304">
        <v>69</v>
      </c>
      <c r="B146" s="228" t="s">
        <v>292</v>
      </c>
      <c r="C146" s="229" t="s">
        <v>293</v>
      </c>
      <c r="D146" s="229" t="s">
        <v>290</v>
      </c>
      <c r="E146" s="229" t="s">
        <v>147</v>
      </c>
      <c r="F146" s="229" t="s">
        <v>32</v>
      </c>
      <c r="G146" s="402">
        <v>1000000</v>
      </c>
      <c r="H146" s="229" t="s">
        <v>291</v>
      </c>
      <c r="I146" s="229" t="s">
        <v>291</v>
      </c>
      <c r="J146" s="229" t="s">
        <v>201</v>
      </c>
      <c r="K146" s="229" t="s">
        <v>96</v>
      </c>
      <c r="L146" s="401">
        <v>44409</v>
      </c>
      <c r="M146" s="401">
        <v>44416</v>
      </c>
      <c r="N146" s="401">
        <v>44454</v>
      </c>
      <c r="O146" s="401" t="s">
        <v>364</v>
      </c>
      <c r="P146" s="401">
        <v>44474</v>
      </c>
      <c r="Q146" s="401">
        <v>44479</v>
      </c>
      <c r="R146" s="401">
        <v>44712</v>
      </c>
      <c r="S146" s="282"/>
      <c r="T146" s="283"/>
    </row>
    <row r="147" spans="1:20" ht="18.75" customHeight="1" x14ac:dyDescent="0.3">
      <c r="A147" s="417" t="s">
        <v>366</v>
      </c>
      <c r="B147" s="418"/>
      <c r="C147" s="418"/>
      <c r="D147" s="398"/>
      <c r="E147" s="398"/>
      <c r="F147" s="398"/>
      <c r="G147" s="398"/>
      <c r="H147" s="398"/>
      <c r="I147" s="398"/>
      <c r="J147" s="398"/>
      <c r="K147" s="398"/>
      <c r="L147" s="398"/>
      <c r="M147" s="398"/>
      <c r="N147" s="398"/>
      <c r="O147" s="398"/>
      <c r="P147" s="398"/>
      <c r="Q147" s="398"/>
      <c r="R147" s="398"/>
      <c r="S147" s="398"/>
      <c r="T147" s="399"/>
    </row>
    <row r="148" spans="1:20" ht="60.6" x14ac:dyDescent="0.3">
      <c r="A148" s="229">
        <v>70</v>
      </c>
      <c r="B148" s="228" t="s">
        <v>297</v>
      </c>
      <c r="C148" s="228" t="s">
        <v>298</v>
      </c>
      <c r="D148" s="229" t="s">
        <v>152</v>
      </c>
      <c r="E148" s="229" t="s">
        <v>147</v>
      </c>
      <c r="F148" s="229">
        <v>1</v>
      </c>
      <c r="G148" s="306">
        <v>1500000</v>
      </c>
      <c r="H148" s="229"/>
      <c r="I148" s="229"/>
      <c r="J148" s="229" t="s">
        <v>152</v>
      </c>
      <c r="K148" s="403" t="s">
        <v>96</v>
      </c>
      <c r="L148" s="309">
        <v>44365</v>
      </c>
      <c r="M148" s="309">
        <v>44377</v>
      </c>
      <c r="N148" s="309">
        <v>44409</v>
      </c>
      <c r="O148" s="309">
        <v>44418</v>
      </c>
      <c r="P148" s="309">
        <v>44423</v>
      </c>
      <c r="Q148" s="309">
        <v>44433</v>
      </c>
      <c r="R148" s="309">
        <v>44621</v>
      </c>
      <c r="S148" s="229"/>
      <c r="T148" s="229"/>
    </row>
    <row r="149" spans="1:20" ht="45.6" hidden="1" x14ac:dyDescent="0.3">
      <c r="A149" s="229">
        <v>71</v>
      </c>
      <c r="B149" s="228" t="s">
        <v>299</v>
      </c>
      <c r="C149" s="228" t="s">
        <v>300</v>
      </c>
      <c r="D149" s="229" t="s">
        <v>143</v>
      </c>
      <c r="E149" s="229" t="s">
        <v>32</v>
      </c>
      <c r="F149" s="229">
        <v>4</v>
      </c>
      <c r="G149" s="307">
        <v>250000</v>
      </c>
      <c r="H149" s="229"/>
      <c r="I149" s="229"/>
      <c r="J149" s="229" t="s">
        <v>301</v>
      </c>
      <c r="K149" s="403" t="s">
        <v>96</v>
      </c>
      <c r="L149" s="309" t="s">
        <v>32</v>
      </c>
      <c r="M149" s="309" t="s">
        <v>32</v>
      </c>
      <c r="N149" s="309" t="s">
        <v>32</v>
      </c>
      <c r="O149" s="309" t="s">
        <v>32</v>
      </c>
      <c r="P149" s="309" t="s">
        <v>32</v>
      </c>
      <c r="Q149" s="309" t="s">
        <v>32</v>
      </c>
      <c r="R149" s="309" t="s">
        <v>32</v>
      </c>
      <c r="S149" s="305"/>
      <c r="T149" s="305"/>
    </row>
    <row r="150" spans="1:20" ht="30.6" x14ac:dyDescent="0.3">
      <c r="A150" s="229">
        <v>72</v>
      </c>
      <c r="B150" s="228" t="s">
        <v>302</v>
      </c>
      <c r="C150" s="228" t="s">
        <v>303</v>
      </c>
      <c r="D150" s="229" t="s">
        <v>313</v>
      </c>
      <c r="E150" s="229" t="s">
        <v>32</v>
      </c>
      <c r="F150" s="305" t="s">
        <v>32</v>
      </c>
      <c r="G150" s="306">
        <v>2000000</v>
      </c>
      <c r="H150" s="229"/>
      <c r="I150" s="229"/>
      <c r="J150" s="229" t="s">
        <v>304</v>
      </c>
      <c r="K150" s="403" t="s">
        <v>96</v>
      </c>
      <c r="L150" s="309">
        <v>44386</v>
      </c>
      <c r="M150" s="309">
        <v>44397</v>
      </c>
      <c r="N150" s="309">
        <v>44430</v>
      </c>
      <c r="O150" s="309">
        <v>44439</v>
      </c>
      <c r="P150" s="309">
        <v>44444</v>
      </c>
      <c r="Q150" s="309">
        <v>44454</v>
      </c>
      <c r="R150" s="309">
        <v>44621</v>
      </c>
      <c r="S150" s="229"/>
      <c r="T150" s="229"/>
    </row>
    <row r="151" spans="1:20" ht="30.6" hidden="1" x14ac:dyDescent="0.3">
      <c r="A151" s="229">
        <v>73</v>
      </c>
      <c r="B151" s="228" t="s">
        <v>305</v>
      </c>
      <c r="C151" s="228" t="s">
        <v>306</v>
      </c>
      <c r="D151" s="229" t="s">
        <v>143</v>
      </c>
      <c r="E151" s="229" t="s">
        <v>32</v>
      </c>
      <c r="F151" s="229">
        <v>2</v>
      </c>
      <c r="G151" s="306">
        <v>100000</v>
      </c>
      <c r="H151" s="229"/>
      <c r="I151" s="229"/>
      <c r="J151" s="229" t="s">
        <v>301</v>
      </c>
      <c r="K151" s="403" t="s">
        <v>96</v>
      </c>
      <c r="L151" s="309" t="s">
        <v>32</v>
      </c>
      <c r="M151" s="309" t="s">
        <v>32</v>
      </c>
      <c r="N151" s="309" t="s">
        <v>32</v>
      </c>
      <c r="O151" s="309" t="s">
        <v>32</v>
      </c>
      <c r="P151" s="309" t="s">
        <v>32</v>
      </c>
      <c r="Q151" s="309" t="s">
        <v>32</v>
      </c>
      <c r="R151" s="309" t="s">
        <v>32</v>
      </c>
      <c r="S151" s="305"/>
      <c r="T151" s="305"/>
    </row>
    <row r="152" spans="1:20" ht="45.6" hidden="1" x14ac:dyDescent="0.3">
      <c r="A152" s="229">
        <v>74</v>
      </c>
      <c r="B152" s="228" t="s">
        <v>307</v>
      </c>
      <c r="C152" s="228" t="s">
        <v>308</v>
      </c>
      <c r="D152" s="229" t="s">
        <v>143</v>
      </c>
      <c r="E152" s="229" t="s">
        <v>32</v>
      </c>
      <c r="F152" s="229">
        <v>4</v>
      </c>
      <c r="G152" s="307">
        <v>90000</v>
      </c>
      <c r="H152" s="229"/>
      <c r="I152" s="229"/>
      <c r="J152" s="229" t="s">
        <v>301</v>
      </c>
      <c r="K152" s="403" t="s">
        <v>96</v>
      </c>
      <c r="L152" s="309" t="s">
        <v>32</v>
      </c>
      <c r="M152" s="309" t="s">
        <v>32</v>
      </c>
      <c r="N152" s="309" t="s">
        <v>32</v>
      </c>
      <c r="O152" s="309" t="s">
        <v>32</v>
      </c>
      <c r="P152" s="309" t="s">
        <v>32</v>
      </c>
      <c r="Q152" s="309" t="s">
        <v>32</v>
      </c>
      <c r="R152" s="309" t="s">
        <v>32</v>
      </c>
      <c r="S152" s="305"/>
      <c r="T152" s="305"/>
    </row>
    <row r="153" spans="1:20" ht="30.6" x14ac:dyDescent="0.3">
      <c r="A153" s="229">
        <v>75</v>
      </c>
      <c r="B153" s="228" t="s">
        <v>309</v>
      </c>
      <c r="C153" s="228" t="s">
        <v>310</v>
      </c>
      <c r="D153" s="229" t="s">
        <v>152</v>
      </c>
      <c r="E153" s="229" t="s">
        <v>147</v>
      </c>
      <c r="F153" s="229">
        <v>1</v>
      </c>
      <c r="G153" s="308">
        <v>500000</v>
      </c>
      <c r="H153" s="229"/>
      <c r="I153" s="229"/>
      <c r="J153" s="229" t="s">
        <v>152</v>
      </c>
      <c r="K153" s="403" t="s">
        <v>96</v>
      </c>
      <c r="L153" s="309">
        <v>44365</v>
      </c>
      <c r="M153" s="309">
        <v>44377</v>
      </c>
      <c r="N153" s="309">
        <v>44409</v>
      </c>
      <c r="O153" s="309">
        <v>44418</v>
      </c>
      <c r="P153" s="309">
        <v>44423</v>
      </c>
      <c r="Q153" s="309">
        <v>44433</v>
      </c>
      <c r="R153" s="309">
        <v>44621</v>
      </c>
      <c r="S153" s="229"/>
      <c r="T153" s="229"/>
    </row>
    <row r="154" spans="1:20" ht="45.6" x14ac:dyDescent="0.3">
      <c r="A154" s="229">
        <v>76</v>
      </c>
      <c r="B154" s="228" t="s">
        <v>311</v>
      </c>
      <c r="C154" s="228" t="s">
        <v>312</v>
      </c>
      <c r="D154" s="229" t="s">
        <v>152</v>
      </c>
      <c r="E154" s="229" t="s">
        <v>147</v>
      </c>
      <c r="F154" s="229">
        <v>1</v>
      </c>
      <c r="G154" s="306">
        <v>400000</v>
      </c>
      <c r="H154" s="229"/>
      <c r="I154" s="229"/>
      <c r="J154" s="229" t="s">
        <v>152</v>
      </c>
      <c r="K154" s="403" t="s">
        <v>96</v>
      </c>
      <c r="L154" s="309">
        <v>44365</v>
      </c>
      <c r="M154" s="309">
        <v>44377</v>
      </c>
      <c r="N154" s="309">
        <v>44409</v>
      </c>
      <c r="O154" s="309">
        <v>44418</v>
      </c>
      <c r="P154" s="309">
        <v>44423</v>
      </c>
      <c r="Q154" s="309">
        <v>44433</v>
      </c>
      <c r="R154" s="309">
        <v>44621</v>
      </c>
      <c r="S154" s="229"/>
      <c r="T154" s="229"/>
    </row>
    <row r="155" spans="1:20" ht="18.75" customHeight="1" x14ac:dyDescent="0.3">
      <c r="A155" s="420" t="s">
        <v>360</v>
      </c>
      <c r="B155" s="421"/>
      <c r="C155" s="421"/>
      <c r="D155" s="411"/>
      <c r="E155" s="406"/>
      <c r="F155" s="406"/>
      <c r="G155" s="406"/>
      <c r="H155" s="406"/>
      <c r="I155" s="406"/>
      <c r="J155" s="406"/>
      <c r="K155" s="406"/>
      <c r="L155" s="406"/>
      <c r="M155" s="406"/>
      <c r="N155" s="406"/>
      <c r="O155" s="406"/>
      <c r="P155" s="406"/>
      <c r="Q155" s="406"/>
      <c r="R155" s="406"/>
      <c r="S155" s="406"/>
      <c r="T155" s="407"/>
    </row>
    <row r="156" spans="1:20" ht="18.75" customHeight="1" x14ac:dyDescent="0.3">
      <c r="A156" s="415" t="s">
        <v>368</v>
      </c>
      <c r="B156" s="416"/>
      <c r="C156" s="416"/>
      <c r="D156" s="404"/>
      <c r="E156" s="404"/>
      <c r="F156" s="404"/>
      <c r="G156" s="404"/>
      <c r="H156" s="404"/>
      <c r="I156" s="404"/>
      <c r="J156" s="404"/>
      <c r="K156" s="404"/>
      <c r="L156" s="404"/>
      <c r="M156" s="404"/>
      <c r="N156" s="404"/>
      <c r="O156" s="404"/>
      <c r="P156" s="404"/>
      <c r="Q156" s="404"/>
      <c r="R156" s="404"/>
      <c r="S156" s="404"/>
      <c r="T156" s="405"/>
    </row>
    <row r="157" spans="1:20" x14ac:dyDescent="0.35">
      <c r="A157" s="159">
        <v>77</v>
      </c>
      <c r="B157" s="199" t="s">
        <v>315</v>
      </c>
      <c r="C157" s="159"/>
      <c r="D157" s="159" t="s">
        <v>317</v>
      </c>
      <c r="E157" s="159" t="s">
        <v>361</v>
      </c>
      <c r="F157" s="159"/>
      <c r="G157" s="308">
        <v>6000000</v>
      </c>
      <c r="H157" s="159"/>
      <c r="J157" s="229" t="s">
        <v>319</v>
      </c>
      <c r="K157" s="403" t="s">
        <v>96</v>
      </c>
      <c r="L157" s="309">
        <v>44245</v>
      </c>
      <c r="M157" s="309">
        <v>44140</v>
      </c>
      <c r="N157" s="309">
        <v>44173</v>
      </c>
      <c r="O157" s="309">
        <v>44253</v>
      </c>
      <c r="P157" s="309">
        <v>44260</v>
      </c>
      <c r="Q157" s="309">
        <v>44262</v>
      </c>
      <c r="R157" s="309">
        <v>45323</v>
      </c>
      <c r="S157" s="159"/>
      <c r="T157" s="281"/>
    </row>
    <row r="158" spans="1:20" x14ac:dyDescent="0.35">
      <c r="A158" s="159">
        <v>78</v>
      </c>
      <c r="B158" s="280" t="s">
        <v>316</v>
      </c>
      <c r="C158" s="159"/>
      <c r="D158" s="159" t="s">
        <v>152</v>
      </c>
      <c r="E158" s="159" t="s">
        <v>32</v>
      </c>
      <c r="F158" s="159"/>
      <c r="G158" s="308">
        <v>300000</v>
      </c>
      <c r="H158" s="159"/>
      <c r="J158" s="229" t="s">
        <v>319</v>
      </c>
      <c r="K158" s="403" t="s">
        <v>96</v>
      </c>
      <c r="L158" s="309">
        <v>44348</v>
      </c>
      <c r="M158" s="309">
        <v>44362</v>
      </c>
      <c r="N158" s="309">
        <v>44367</v>
      </c>
      <c r="O158" s="309">
        <v>44402</v>
      </c>
      <c r="P158" s="309">
        <v>44413</v>
      </c>
      <c r="Q158" s="309">
        <v>44415</v>
      </c>
      <c r="R158" s="309">
        <v>44348</v>
      </c>
      <c r="T158" s="281"/>
    </row>
    <row r="159" spans="1:20" x14ac:dyDescent="0.35">
      <c r="A159" s="415" t="s">
        <v>367</v>
      </c>
      <c r="B159" s="416"/>
      <c r="C159" s="408"/>
      <c r="D159" s="408"/>
      <c r="E159" s="408"/>
      <c r="F159" s="408"/>
      <c r="G159" s="308"/>
      <c r="H159" s="408"/>
      <c r="I159" s="408"/>
      <c r="J159" s="229"/>
      <c r="K159" s="403"/>
      <c r="L159" s="309"/>
      <c r="M159" s="309"/>
      <c r="N159" s="309"/>
      <c r="O159" s="309"/>
      <c r="P159" s="309"/>
      <c r="Q159" s="309"/>
      <c r="R159" s="309"/>
      <c r="S159" s="408"/>
      <c r="T159" s="409"/>
    </row>
    <row r="160" spans="1:20" ht="36" x14ac:dyDescent="0.35">
      <c r="A160" s="159">
        <v>79</v>
      </c>
      <c r="B160" s="280" t="s">
        <v>318</v>
      </c>
      <c r="C160" s="159"/>
      <c r="D160" s="159" t="s">
        <v>152</v>
      </c>
      <c r="E160" s="159" t="s">
        <v>32</v>
      </c>
      <c r="F160" s="159"/>
      <c r="G160" s="308">
        <v>35000000</v>
      </c>
      <c r="H160" s="159"/>
      <c r="J160" s="229" t="s">
        <v>319</v>
      </c>
      <c r="K160" s="403" t="s">
        <v>96</v>
      </c>
      <c r="L160" s="309">
        <v>44348</v>
      </c>
      <c r="M160" s="309">
        <v>44362</v>
      </c>
      <c r="N160" s="309">
        <v>44367</v>
      </c>
      <c r="O160" s="309">
        <v>44402</v>
      </c>
      <c r="P160" s="309">
        <v>44413</v>
      </c>
      <c r="Q160" s="309">
        <v>44415</v>
      </c>
      <c r="R160" s="309">
        <v>44348</v>
      </c>
      <c r="S160" s="159"/>
      <c r="T160" s="281"/>
    </row>
    <row r="161" spans="1:20" hidden="1" x14ac:dyDescent="0.35">
      <c r="A161" s="159"/>
      <c r="B161" s="199"/>
      <c r="C161" s="159"/>
      <c r="D161" s="159"/>
      <c r="E161" s="159"/>
      <c r="F161" s="159"/>
      <c r="G161" s="159"/>
      <c r="H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</row>
    <row r="162" spans="1:20" hidden="1" x14ac:dyDescent="0.35">
      <c r="A162" s="333"/>
      <c r="I162" s="57"/>
    </row>
    <row r="163" spans="1:20" x14ac:dyDescent="0.35">
      <c r="I163" s="57"/>
    </row>
    <row r="164" spans="1:20" x14ac:dyDescent="0.35">
      <c r="I164" s="57"/>
    </row>
    <row r="165" spans="1:20" x14ac:dyDescent="0.35">
      <c r="I165" s="57"/>
    </row>
    <row r="166" spans="1:20" x14ac:dyDescent="0.35">
      <c r="I166" s="57"/>
    </row>
    <row r="167" spans="1:20" x14ac:dyDescent="0.35">
      <c r="I167" s="57"/>
    </row>
    <row r="168" spans="1:20" x14ac:dyDescent="0.35">
      <c r="I168" s="57"/>
    </row>
    <row r="169" spans="1:20" x14ac:dyDescent="0.35">
      <c r="I169" s="57"/>
    </row>
    <row r="170" spans="1:20" x14ac:dyDescent="0.35">
      <c r="I170" s="57"/>
    </row>
    <row r="171" spans="1:20" x14ac:dyDescent="0.35">
      <c r="I171" s="57"/>
    </row>
    <row r="172" spans="1:20" x14ac:dyDescent="0.35">
      <c r="I172" s="57"/>
    </row>
    <row r="173" spans="1:20" x14ac:dyDescent="0.35">
      <c r="I173" s="57"/>
    </row>
    <row r="174" spans="1:20" x14ac:dyDescent="0.35">
      <c r="I174" s="57"/>
    </row>
    <row r="175" spans="1:20" x14ac:dyDescent="0.35">
      <c r="I175" s="57"/>
    </row>
    <row r="176" spans="1:20" x14ac:dyDescent="0.35">
      <c r="I176" s="57"/>
    </row>
    <row r="177" spans="9:9" x14ac:dyDescent="0.35">
      <c r="I177" s="57"/>
    </row>
    <row r="178" spans="9:9" x14ac:dyDescent="0.35">
      <c r="I178" s="57"/>
    </row>
    <row r="179" spans="9:9" x14ac:dyDescent="0.35">
      <c r="I179" s="57"/>
    </row>
    <row r="180" spans="9:9" x14ac:dyDescent="0.35">
      <c r="I180" s="57"/>
    </row>
    <row r="181" spans="9:9" x14ac:dyDescent="0.35">
      <c r="I181" s="57"/>
    </row>
    <row r="182" spans="9:9" x14ac:dyDescent="0.35">
      <c r="I182" s="57"/>
    </row>
    <row r="183" spans="9:9" x14ac:dyDescent="0.35">
      <c r="I183" s="57"/>
    </row>
    <row r="184" spans="9:9" x14ac:dyDescent="0.35">
      <c r="I184" s="57"/>
    </row>
    <row r="185" spans="9:9" x14ac:dyDescent="0.35">
      <c r="I185" s="57"/>
    </row>
    <row r="186" spans="9:9" x14ac:dyDescent="0.35">
      <c r="I186" s="57"/>
    </row>
    <row r="187" spans="9:9" x14ac:dyDescent="0.35">
      <c r="I187" s="57"/>
    </row>
    <row r="188" spans="9:9" x14ac:dyDescent="0.35">
      <c r="I188" s="57"/>
    </row>
    <row r="189" spans="9:9" x14ac:dyDescent="0.35">
      <c r="I189" s="57"/>
    </row>
    <row r="190" spans="9:9" x14ac:dyDescent="0.35">
      <c r="I190" s="57"/>
    </row>
    <row r="191" spans="9:9" x14ac:dyDescent="0.35">
      <c r="I191" s="57"/>
    </row>
    <row r="192" spans="9:9" x14ac:dyDescent="0.35">
      <c r="I192" s="57"/>
    </row>
    <row r="193" spans="9:9" x14ac:dyDescent="0.35">
      <c r="I193" s="57"/>
    </row>
    <row r="194" spans="9:9" x14ac:dyDescent="0.35">
      <c r="I194" s="57"/>
    </row>
    <row r="195" spans="9:9" x14ac:dyDescent="0.35">
      <c r="I195" s="57"/>
    </row>
    <row r="196" spans="9:9" x14ac:dyDescent="0.35">
      <c r="I196" s="57"/>
    </row>
    <row r="197" spans="9:9" x14ac:dyDescent="0.35">
      <c r="I197" s="57"/>
    </row>
    <row r="198" spans="9:9" x14ac:dyDescent="0.35">
      <c r="I198" s="57"/>
    </row>
    <row r="199" spans="9:9" x14ac:dyDescent="0.35">
      <c r="I199" s="57"/>
    </row>
    <row r="200" spans="9:9" x14ac:dyDescent="0.35">
      <c r="I200" s="57"/>
    </row>
    <row r="201" spans="9:9" x14ac:dyDescent="0.35">
      <c r="I201" s="57"/>
    </row>
    <row r="202" spans="9:9" x14ac:dyDescent="0.35">
      <c r="I202" s="57"/>
    </row>
    <row r="203" spans="9:9" x14ac:dyDescent="0.35">
      <c r="I203" s="57"/>
    </row>
    <row r="204" spans="9:9" x14ac:dyDescent="0.35">
      <c r="I204" s="57"/>
    </row>
    <row r="205" spans="9:9" x14ac:dyDescent="0.35">
      <c r="I205" s="57"/>
    </row>
    <row r="206" spans="9:9" x14ac:dyDescent="0.35">
      <c r="I206" s="57"/>
    </row>
    <row r="207" spans="9:9" x14ac:dyDescent="0.35">
      <c r="I207" s="57"/>
    </row>
    <row r="208" spans="9:9" x14ac:dyDescent="0.35">
      <c r="I208" s="57"/>
    </row>
    <row r="209" spans="9:9" x14ac:dyDescent="0.35">
      <c r="I209" s="57"/>
    </row>
    <row r="210" spans="9:9" x14ac:dyDescent="0.35">
      <c r="I210" s="57"/>
    </row>
    <row r="211" spans="9:9" x14ac:dyDescent="0.35">
      <c r="I211" s="57"/>
    </row>
    <row r="212" spans="9:9" x14ac:dyDescent="0.35">
      <c r="I212" s="57"/>
    </row>
    <row r="213" spans="9:9" x14ac:dyDescent="0.35">
      <c r="I213" s="57"/>
    </row>
    <row r="214" spans="9:9" x14ac:dyDescent="0.35">
      <c r="I214" s="57"/>
    </row>
    <row r="215" spans="9:9" x14ac:dyDescent="0.35">
      <c r="I215" s="57"/>
    </row>
    <row r="216" spans="9:9" x14ac:dyDescent="0.35">
      <c r="I216" s="57"/>
    </row>
    <row r="217" spans="9:9" x14ac:dyDescent="0.35">
      <c r="I217" s="57"/>
    </row>
    <row r="218" spans="9:9" x14ac:dyDescent="0.35">
      <c r="I218" s="57"/>
    </row>
    <row r="219" spans="9:9" x14ac:dyDescent="0.35">
      <c r="I219" s="57"/>
    </row>
    <row r="220" spans="9:9" x14ac:dyDescent="0.35">
      <c r="I220" s="57"/>
    </row>
    <row r="221" spans="9:9" x14ac:dyDescent="0.35">
      <c r="I221" s="57"/>
    </row>
    <row r="222" spans="9:9" x14ac:dyDescent="0.35">
      <c r="I222" s="57"/>
    </row>
    <row r="223" spans="9:9" x14ac:dyDescent="0.35">
      <c r="I223" s="57"/>
    </row>
    <row r="224" spans="9:9" x14ac:dyDescent="0.35">
      <c r="I224" s="57"/>
    </row>
    <row r="225" spans="9:9" x14ac:dyDescent="0.35">
      <c r="I225" s="57"/>
    </row>
    <row r="226" spans="9:9" x14ac:dyDescent="0.35">
      <c r="I226" s="57"/>
    </row>
    <row r="227" spans="9:9" x14ac:dyDescent="0.35">
      <c r="I227" s="57"/>
    </row>
    <row r="228" spans="9:9" x14ac:dyDescent="0.35">
      <c r="I228" s="57"/>
    </row>
    <row r="229" spans="9:9" x14ac:dyDescent="0.35">
      <c r="I229" s="57"/>
    </row>
    <row r="230" spans="9:9" x14ac:dyDescent="0.35">
      <c r="I230" s="57"/>
    </row>
    <row r="231" spans="9:9" x14ac:dyDescent="0.35">
      <c r="I231" s="57"/>
    </row>
    <row r="232" spans="9:9" x14ac:dyDescent="0.35">
      <c r="I232" s="57"/>
    </row>
    <row r="233" spans="9:9" x14ac:dyDescent="0.35">
      <c r="I233" s="57"/>
    </row>
    <row r="234" spans="9:9" x14ac:dyDescent="0.35">
      <c r="I234" s="57"/>
    </row>
    <row r="235" spans="9:9" x14ac:dyDescent="0.35">
      <c r="I235" s="57"/>
    </row>
    <row r="236" spans="9:9" x14ac:dyDescent="0.35">
      <c r="I236" s="57"/>
    </row>
    <row r="237" spans="9:9" x14ac:dyDescent="0.35">
      <c r="I237" s="57"/>
    </row>
    <row r="238" spans="9:9" x14ac:dyDescent="0.35">
      <c r="I238" s="57"/>
    </row>
    <row r="239" spans="9:9" x14ac:dyDescent="0.35">
      <c r="I239" s="57"/>
    </row>
    <row r="240" spans="9:9" x14ac:dyDescent="0.35">
      <c r="I240" s="57"/>
    </row>
    <row r="241" spans="9:9" x14ac:dyDescent="0.35">
      <c r="I241" s="57"/>
    </row>
    <row r="242" spans="9:9" x14ac:dyDescent="0.35">
      <c r="I242" s="57"/>
    </row>
    <row r="243" spans="9:9" x14ac:dyDescent="0.35">
      <c r="I243" s="57"/>
    </row>
    <row r="244" spans="9:9" x14ac:dyDescent="0.35">
      <c r="I244" s="57"/>
    </row>
    <row r="245" spans="9:9" x14ac:dyDescent="0.35">
      <c r="I245" s="57"/>
    </row>
    <row r="246" spans="9:9" x14ac:dyDescent="0.35">
      <c r="I246" s="57"/>
    </row>
    <row r="247" spans="9:9" x14ac:dyDescent="0.35">
      <c r="I247" s="57"/>
    </row>
    <row r="248" spans="9:9" x14ac:dyDescent="0.35">
      <c r="I248" s="57"/>
    </row>
    <row r="249" spans="9:9" x14ac:dyDescent="0.35">
      <c r="I249" s="57"/>
    </row>
    <row r="250" spans="9:9" x14ac:dyDescent="0.35">
      <c r="I250" s="57"/>
    </row>
    <row r="251" spans="9:9" x14ac:dyDescent="0.35">
      <c r="I251" s="57"/>
    </row>
    <row r="252" spans="9:9" x14ac:dyDescent="0.35">
      <c r="I252" s="57"/>
    </row>
    <row r="253" spans="9:9" x14ac:dyDescent="0.35">
      <c r="I253" s="57"/>
    </row>
    <row r="254" spans="9:9" x14ac:dyDescent="0.35">
      <c r="I254" s="57"/>
    </row>
    <row r="255" spans="9:9" x14ac:dyDescent="0.35">
      <c r="I255" s="57"/>
    </row>
    <row r="256" spans="9:9" x14ac:dyDescent="0.35">
      <c r="I256" s="57"/>
    </row>
    <row r="257" spans="9:9" x14ac:dyDescent="0.35">
      <c r="I257" s="57"/>
    </row>
    <row r="258" spans="9:9" x14ac:dyDescent="0.35">
      <c r="I258" s="57"/>
    </row>
    <row r="259" spans="9:9" x14ac:dyDescent="0.35">
      <c r="I259" s="57"/>
    </row>
    <row r="260" spans="9:9" x14ac:dyDescent="0.35">
      <c r="I260" s="57"/>
    </row>
    <row r="261" spans="9:9" x14ac:dyDescent="0.35">
      <c r="I261" s="57"/>
    </row>
    <row r="262" spans="9:9" x14ac:dyDescent="0.35">
      <c r="I262" s="57"/>
    </row>
    <row r="263" spans="9:9" x14ac:dyDescent="0.35">
      <c r="I263" s="57"/>
    </row>
    <row r="264" spans="9:9" x14ac:dyDescent="0.35">
      <c r="I264" s="57"/>
    </row>
    <row r="265" spans="9:9" x14ac:dyDescent="0.35">
      <c r="I265" s="57"/>
    </row>
    <row r="266" spans="9:9" x14ac:dyDescent="0.35">
      <c r="I266" s="57"/>
    </row>
    <row r="267" spans="9:9" x14ac:dyDescent="0.35">
      <c r="I267" s="57"/>
    </row>
    <row r="268" spans="9:9" x14ac:dyDescent="0.35">
      <c r="I268" s="57"/>
    </row>
    <row r="269" spans="9:9" x14ac:dyDescent="0.35">
      <c r="I269" s="57"/>
    </row>
    <row r="270" spans="9:9" x14ac:dyDescent="0.35">
      <c r="I270" s="57"/>
    </row>
    <row r="271" spans="9:9" x14ac:dyDescent="0.35">
      <c r="I271" s="57"/>
    </row>
    <row r="272" spans="9:9" x14ac:dyDescent="0.35">
      <c r="I272" s="57"/>
    </row>
    <row r="273" spans="9:9" x14ac:dyDescent="0.35">
      <c r="I273" s="57"/>
    </row>
    <row r="274" spans="9:9" x14ac:dyDescent="0.35">
      <c r="I274" s="57"/>
    </row>
    <row r="275" spans="9:9" x14ac:dyDescent="0.35">
      <c r="I275" s="57"/>
    </row>
    <row r="276" spans="9:9" x14ac:dyDescent="0.35">
      <c r="I276" s="57"/>
    </row>
    <row r="277" spans="9:9" x14ac:dyDescent="0.35">
      <c r="I277" s="57"/>
    </row>
    <row r="278" spans="9:9" x14ac:dyDescent="0.35">
      <c r="I278" s="57"/>
    </row>
    <row r="279" spans="9:9" x14ac:dyDescent="0.35">
      <c r="I279" s="57"/>
    </row>
    <row r="280" spans="9:9" x14ac:dyDescent="0.35">
      <c r="I280" s="57"/>
    </row>
    <row r="281" spans="9:9" x14ac:dyDescent="0.35">
      <c r="I281" s="57"/>
    </row>
    <row r="282" spans="9:9" x14ac:dyDescent="0.35">
      <c r="I282" s="57"/>
    </row>
    <row r="283" spans="9:9" x14ac:dyDescent="0.35">
      <c r="I283" s="57"/>
    </row>
    <row r="284" spans="9:9" x14ac:dyDescent="0.35">
      <c r="I284" s="57"/>
    </row>
    <row r="285" spans="9:9" x14ac:dyDescent="0.35">
      <c r="I285" s="57"/>
    </row>
    <row r="286" spans="9:9" x14ac:dyDescent="0.35">
      <c r="I286" s="57"/>
    </row>
    <row r="287" spans="9:9" x14ac:dyDescent="0.35">
      <c r="I287" s="57"/>
    </row>
    <row r="288" spans="9:9" x14ac:dyDescent="0.35">
      <c r="I288" s="57"/>
    </row>
    <row r="289" spans="9:9" x14ac:dyDescent="0.35">
      <c r="I289" s="57"/>
    </row>
    <row r="290" spans="9:9" x14ac:dyDescent="0.35">
      <c r="I290" s="57"/>
    </row>
    <row r="291" spans="9:9" x14ac:dyDescent="0.35">
      <c r="I291" s="57"/>
    </row>
    <row r="292" spans="9:9" x14ac:dyDescent="0.35">
      <c r="I292" s="57"/>
    </row>
    <row r="293" spans="9:9" x14ac:dyDescent="0.35">
      <c r="I293" s="57"/>
    </row>
    <row r="294" spans="9:9" x14ac:dyDescent="0.35">
      <c r="I294" s="57"/>
    </row>
    <row r="295" spans="9:9" x14ac:dyDescent="0.35">
      <c r="I295" s="57"/>
    </row>
    <row r="296" spans="9:9" x14ac:dyDescent="0.35">
      <c r="I296" s="57"/>
    </row>
    <row r="297" spans="9:9" x14ac:dyDescent="0.35">
      <c r="I297" s="57"/>
    </row>
    <row r="298" spans="9:9" x14ac:dyDescent="0.35">
      <c r="I298" s="57"/>
    </row>
    <row r="299" spans="9:9" x14ac:dyDescent="0.35">
      <c r="I299" s="57"/>
    </row>
    <row r="300" spans="9:9" x14ac:dyDescent="0.35">
      <c r="I300" s="57"/>
    </row>
    <row r="301" spans="9:9" x14ac:dyDescent="0.35">
      <c r="I301" s="57"/>
    </row>
    <row r="302" spans="9:9" x14ac:dyDescent="0.35">
      <c r="I302" s="57"/>
    </row>
    <row r="303" spans="9:9" x14ac:dyDescent="0.35">
      <c r="I303" s="57"/>
    </row>
    <row r="304" spans="9:9" x14ac:dyDescent="0.35">
      <c r="I304" s="57"/>
    </row>
    <row r="305" spans="9:9" x14ac:dyDescent="0.35">
      <c r="I305" s="57"/>
    </row>
    <row r="306" spans="9:9" x14ac:dyDescent="0.35">
      <c r="I306" s="57"/>
    </row>
    <row r="307" spans="9:9" x14ac:dyDescent="0.35">
      <c r="I307" s="57"/>
    </row>
    <row r="308" spans="9:9" x14ac:dyDescent="0.35">
      <c r="I308" s="57"/>
    </row>
    <row r="309" spans="9:9" x14ac:dyDescent="0.35">
      <c r="I309" s="57"/>
    </row>
    <row r="310" spans="9:9" x14ac:dyDescent="0.35">
      <c r="I310" s="57"/>
    </row>
    <row r="311" spans="9:9" x14ac:dyDescent="0.35">
      <c r="I311" s="57"/>
    </row>
    <row r="312" spans="9:9" x14ac:dyDescent="0.35">
      <c r="I312" s="57"/>
    </row>
    <row r="313" spans="9:9" x14ac:dyDescent="0.35">
      <c r="I313" s="57"/>
    </row>
    <row r="314" spans="9:9" x14ac:dyDescent="0.35">
      <c r="I314" s="57"/>
    </row>
    <row r="315" spans="9:9" x14ac:dyDescent="0.35">
      <c r="I315" s="57"/>
    </row>
    <row r="316" spans="9:9" x14ac:dyDescent="0.35">
      <c r="I316" s="57"/>
    </row>
    <row r="317" spans="9:9" x14ac:dyDescent="0.35">
      <c r="I317" s="57"/>
    </row>
    <row r="318" spans="9:9" x14ac:dyDescent="0.35">
      <c r="I318" s="57"/>
    </row>
    <row r="319" spans="9:9" x14ac:dyDescent="0.35">
      <c r="I319" s="57"/>
    </row>
    <row r="320" spans="9:9" x14ac:dyDescent="0.35">
      <c r="I320" s="57"/>
    </row>
    <row r="321" spans="9:9" x14ac:dyDescent="0.35">
      <c r="I321" s="57"/>
    </row>
    <row r="322" spans="9:9" x14ac:dyDescent="0.35">
      <c r="I322" s="57"/>
    </row>
    <row r="323" spans="9:9" x14ac:dyDescent="0.35">
      <c r="I323" s="57"/>
    </row>
    <row r="324" spans="9:9" x14ac:dyDescent="0.35">
      <c r="I324" s="57"/>
    </row>
    <row r="325" spans="9:9" x14ac:dyDescent="0.35">
      <c r="I325" s="57"/>
    </row>
    <row r="326" spans="9:9" x14ac:dyDescent="0.35">
      <c r="I326" s="57"/>
    </row>
    <row r="327" spans="9:9" x14ac:dyDescent="0.35">
      <c r="I327" s="57"/>
    </row>
    <row r="328" spans="9:9" x14ac:dyDescent="0.35">
      <c r="I328" s="57"/>
    </row>
    <row r="329" spans="9:9" x14ac:dyDescent="0.35">
      <c r="I329" s="57"/>
    </row>
    <row r="330" spans="9:9" x14ac:dyDescent="0.35">
      <c r="I330" s="57"/>
    </row>
    <row r="331" spans="9:9" x14ac:dyDescent="0.35">
      <c r="I331" s="57"/>
    </row>
    <row r="332" spans="9:9" x14ac:dyDescent="0.35">
      <c r="I332" s="57"/>
    </row>
    <row r="333" spans="9:9" x14ac:dyDescent="0.35">
      <c r="I333" s="57"/>
    </row>
    <row r="334" spans="9:9" x14ac:dyDescent="0.35">
      <c r="I334" s="57"/>
    </row>
    <row r="335" spans="9:9" x14ac:dyDescent="0.35">
      <c r="I335" s="57"/>
    </row>
    <row r="336" spans="9:9" x14ac:dyDescent="0.35">
      <c r="I336" s="57"/>
    </row>
    <row r="337" spans="9:9" x14ac:dyDescent="0.35">
      <c r="I337" s="57"/>
    </row>
    <row r="338" spans="9:9" x14ac:dyDescent="0.35">
      <c r="I338" s="57"/>
    </row>
    <row r="339" spans="9:9" x14ac:dyDescent="0.35">
      <c r="I339" s="57"/>
    </row>
    <row r="340" spans="9:9" x14ac:dyDescent="0.35">
      <c r="I340" s="57"/>
    </row>
    <row r="341" spans="9:9" x14ac:dyDescent="0.35">
      <c r="I341" s="57"/>
    </row>
    <row r="342" spans="9:9" x14ac:dyDescent="0.35">
      <c r="I342" s="57"/>
    </row>
    <row r="343" spans="9:9" x14ac:dyDescent="0.35">
      <c r="I343" s="57"/>
    </row>
    <row r="344" spans="9:9" x14ac:dyDescent="0.35">
      <c r="I344" s="57"/>
    </row>
    <row r="345" spans="9:9" x14ac:dyDescent="0.35">
      <c r="I345" s="57"/>
    </row>
    <row r="346" spans="9:9" x14ac:dyDescent="0.35">
      <c r="I346" s="57"/>
    </row>
    <row r="347" spans="9:9" x14ac:dyDescent="0.35">
      <c r="I347" s="57"/>
    </row>
    <row r="348" spans="9:9" x14ac:dyDescent="0.35">
      <c r="I348" s="57"/>
    </row>
    <row r="349" spans="9:9" x14ac:dyDescent="0.35">
      <c r="I349" s="57"/>
    </row>
    <row r="350" spans="9:9" x14ac:dyDescent="0.35">
      <c r="I350" s="57"/>
    </row>
    <row r="351" spans="9:9" x14ac:dyDescent="0.35">
      <c r="I351" s="57"/>
    </row>
    <row r="352" spans="9:9" x14ac:dyDescent="0.35">
      <c r="I352" s="57"/>
    </row>
    <row r="353" spans="9:9" x14ac:dyDescent="0.35">
      <c r="I353" s="57"/>
    </row>
    <row r="354" spans="9:9" x14ac:dyDescent="0.35">
      <c r="I354" s="57"/>
    </row>
    <row r="355" spans="9:9" x14ac:dyDescent="0.35">
      <c r="I355" s="57"/>
    </row>
    <row r="356" spans="9:9" x14ac:dyDescent="0.35">
      <c r="I356" s="57"/>
    </row>
    <row r="357" spans="9:9" x14ac:dyDescent="0.35">
      <c r="I357" s="57"/>
    </row>
    <row r="358" spans="9:9" x14ac:dyDescent="0.35">
      <c r="I358" s="57"/>
    </row>
    <row r="359" spans="9:9" x14ac:dyDescent="0.35">
      <c r="I359" s="57"/>
    </row>
    <row r="360" spans="9:9" x14ac:dyDescent="0.35">
      <c r="I360" s="57"/>
    </row>
    <row r="361" spans="9:9" x14ac:dyDescent="0.35">
      <c r="I361" s="57"/>
    </row>
    <row r="362" spans="9:9" x14ac:dyDescent="0.35">
      <c r="I362" s="57"/>
    </row>
    <row r="363" spans="9:9" x14ac:dyDescent="0.35">
      <c r="I363" s="57"/>
    </row>
    <row r="364" spans="9:9" x14ac:dyDescent="0.35">
      <c r="I364" s="57"/>
    </row>
    <row r="365" spans="9:9" x14ac:dyDescent="0.35">
      <c r="I365" s="57"/>
    </row>
    <row r="366" spans="9:9" x14ac:dyDescent="0.35">
      <c r="I366" s="57"/>
    </row>
    <row r="367" spans="9:9" x14ac:dyDescent="0.35">
      <c r="I367" s="57"/>
    </row>
    <row r="368" spans="9:9" x14ac:dyDescent="0.35">
      <c r="I368" s="57"/>
    </row>
    <row r="369" spans="9:9" x14ac:dyDescent="0.35">
      <c r="I369" s="57"/>
    </row>
    <row r="370" spans="9:9" x14ac:dyDescent="0.35">
      <c r="I370" s="57"/>
    </row>
    <row r="371" spans="9:9" x14ac:dyDescent="0.35">
      <c r="I371" s="57"/>
    </row>
    <row r="372" spans="9:9" x14ac:dyDescent="0.35">
      <c r="I372" s="57"/>
    </row>
    <row r="373" spans="9:9" x14ac:dyDescent="0.35">
      <c r="I373" s="57"/>
    </row>
    <row r="374" spans="9:9" x14ac:dyDescent="0.35">
      <c r="I374" s="57"/>
    </row>
    <row r="375" spans="9:9" x14ac:dyDescent="0.35">
      <c r="I375" s="57"/>
    </row>
    <row r="376" spans="9:9" x14ac:dyDescent="0.35">
      <c r="I376" s="57"/>
    </row>
    <row r="377" spans="9:9" x14ac:dyDescent="0.35">
      <c r="I377" s="57"/>
    </row>
    <row r="378" spans="9:9" x14ac:dyDescent="0.35">
      <c r="I378" s="57"/>
    </row>
    <row r="379" spans="9:9" x14ac:dyDescent="0.35">
      <c r="I379" s="57"/>
    </row>
    <row r="380" spans="9:9" x14ac:dyDescent="0.35">
      <c r="I380" s="57"/>
    </row>
    <row r="381" spans="9:9" x14ac:dyDescent="0.35">
      <c r="I381" s="57"/>
    </row>
    <row r="382" spans="9:9" x14ac:dyDescent="0.35">
      <c r="I382" s="57"/>
    </row>
    <row r="383" spans="9:9" x14ac:dyDescent="0.35">
      <c r="I383" s="57"/>
    </row>
    <row r="384" spans="9:9" x14ac:dyDescent="0.35">
      <c r="I384" s="57"/>
    </row>
    <row r="385" spans="9:9" x14ac:dyDescent="0.35">
      <c r="I385" s="57"/>
    </row>
    <row r="386" spans="9:9" x14ac:dyDescent="0.35">
      <c r="I386" s="57"/>
    </row>
    <row r="387" spans="9:9" x14ac:dyDescent="0.35">
      <c r="I387" s="57"/>
    </row>
    <row r="388" spans="9:9" x14ac:dyDescent="0.35">
      <c r="I388" s="57"/>
    </row>
    <row r="389" spans="9:9" x14ac:dyDescent="0.35">
      <c r="I389" s="57"/>
    </row>
    <row r="390" spans="9:9" x14ac:dyDescent="0.35">
      <c r="I390" s="57"/>
    </row>
    <row r="391" spans="9:9" x14ac:dyDescent="0.35">
      <c r="I391" s="57"/>
    </row>
    <row r="392" spans="9:9" x14ac:dyDescent="0.35">
      <c r="I392" s="57"/>
    </row>
    <row r="393" spans="9:9" x14ac:dyDescent="0.35">
      <c r="I393" s="57"/>
    </row>
    <row r="394" spans="9:9" x14ac:dyDescent="0.35">
      <c r="I394" s="57"/>
    </row>
    <row r="395" spans="9:9" x14ac:dyDescent="0.35">
      <c r="I395" s="57"/>
    </row>
    <row r="396" spans="9:9" x14ac:dyDescent="0.35">
      <c r="I396" s="57"/>
    </row>
    <row r="397" spans="9:9" x14ac:dyDescent="0.35">
      <c r="I397" s="57"/>
    </row>
    <row r="398" spans="9:9" x14ac:dyDescent="0.35">
      <c r="I398" s="57"/>
    </row>
    <row r="399" spans="9:9" x14ac:dyDescent="0.35">
      <c r="I399" s="57"/>
    </row>
    <row r="400" spans="9:9" x14ac:dyDescent="0.35">
      <c r="I400" s="57"/>
    </row>
    <row r="401" spans="9:9" x14ac:dyDescent="0.35">
      <c r="I401" s="57"/>
    </row>
    <row r="402" spans="9:9" x14ac:dyDescent="0.35">
      <c r="I402" s="57"/>
    </row>
    <row r="403" spans="9:9" x14ac:dyDescent="0.35">
      <c r="I403" s="57"/>
    </row>
    <row r="404" spans="9:9" x14ac:dyDescent="0.35">
      <c r="I404" s="57"/>
    </row>
    <row r="405" spans="9:9" x14ac:dyDescent="0.35">
      <c r="I405" s="57"/>
    </row>
    <row r="406" spans="9:9" x14ac:dyDescent="0.35">
      <c r="I406" s="57"/>
    </row>
    <row r="407" spans="9:9" x14ac:dyDescent="0.35">
      <c r="I407" s="57"/>
    </row>
    <row r="408" spans="9:9" x14ac:dyDescent="0.35">
      <c r="I408" s="57"/>
    </row>
    <row r="409" spans="9:9" x14ac:dyDescent="0.35">
      <c r="I409" s="57"/>
    </row>
    <row r="410" spans="9:9" x14ac:dyDescent="0.35">
      <c r="I410" s="57"/>
    </row>
    <row r="411" spans="9:9" x14ac:dyDescent="0.35">
      <c r="I411" s="57"/>
    </row>
    <row r="412" spans="9:9" x14ac:dyDescent="0.35">
      <c r="I412" s="57"/>
    </row>
    <row r="413" spans="9:9" x14ac:dyDescent="0.35">
      <c r="I413" s="57"/>
    </row>
    <row r="414" spans="9:9" x14ac:dyDescent="0.35">
      <c r="I414" s="57"/>
    </row>
    <row r="415" spans="9:9" x14ac:dyDescent="0.35">
      <c r="I415" s="57"/>
    </row>
    <row r="416" spans="9:9" x14ac:dyDescent="0.35">
      <c r="I416" s="57"/>
    </row>
    <row r="417" spans="9:9" x14ac:dyDescent="0.35">
      <c r="I417" s="57"/>
    </row>
    <row r="418" spans="9:9" x14ac:dyDescent="0.35">
      <c r="I418" s="57"/>
    </row>
    <row r="419" spans="9:9" x14ac:dyDescent="0.35">
      <c r="I419" s="57"/>
    </row>
    <row r="420" spans="9:9" x14ac:dyDescent="0.35">
      <c r="I420" s="57"/>
    </row>
    <row r="421" spans="9:9" x14ac:dyDescent="0.35">
      <c r="I421" s="57"/>
    </row>
    <row r="422" spans="9:9" x14ac:dyDescent="0.35">
      <c r="I422" s="57"/>
    </row>
    <row r="423" spans="9:9" x14ac:dyDescent="0.35">
      <c r="I423" s="57"/>
    </row>
    <row r="424" spans="9:9" x14ac:dyDescent="0.35">
      <c r="I424" s="57"/>
    </row>
    <row r="425" spans="9:9" x14ac:dyDescent="0.35">
      <c r="I425" s="57"/>
    </row>
    <row r="426" spans="9:9" x14ac:dyDescent="0.35">
      <c r="I426" s="57"/>
    </row>
    <row r="427" spans="9:9" x14ac:dyDescent="0.35">
      <c r="I427" s="57"/>
    </row>
    <row r="428" spans="9:9" x14ac:dyDescent="0.35">
      <c r="I428" s="57"/>
    </row>
    <row r="429" spans="9:9" x14ac:dyDescent="0.35">
      <c r="I429" s="57"/>
    </row>
    <row r="430" spans="9:9" x14ac:dyDescent="0.35">
      <c r="I430" s="57"/>
    </row>
    <row r="431" spans="9:9" x14ac:dyDescent="0.35">
      <c r="I431" s="57"/>
    </row>
    <row r="432" spans="9:9" x14ac:dyDescent="0.35">
      <c r="I432" s="57"/>
    </row>
    <row r="433" spans="9:9" x14ac:dyDescent="0.35">
      <c r="I433" s="57"/>
    </row>
    <row r="434" spans="9:9" x14ac:dyDescent="0.35">
      <c r="I434" s="57"/>
    </row>
    <row r="435" spans="9:9" x14ac:dyDescent="0.35">
      <c r="I435" s="57"/>
    </row>
    <row r="436" spans="9:9" x14ac:dyDescent="0.35">
      <c r="I436" s="57"/>
    </row>
    <row r="437" spans="9:9" x14ac:dyDescent="0.35">
      <c r="I437" s="57"/>
    </row>
    <row r="438" spans="9:9" x14ac:dyDescent="0.35">
      <c r="I438" s="57"/>
    </row>
    <row r="439" spans="9:9" x14ac:dyDescent="0.35">
      <c r="I439" s="57"/>
    </row>
    <row r="440" spans="9:9" x14ac:dyDescent="0.35">
      <c r="I440" s="57"/>
    </row>
    <row r="441" spans="9:9" x14ac:dyDescent="0.35">
      <c r="I441" s="57"/>
    </row>
    <row r="442" spans="9:9" x14ac:dyDescent="0.35">
      <c r="I442" s="57"/>
    </row>
    <row r="443" spans="9:9" x14ac:dyDescent="0.35">
      <c r="I443" s="57"/>
    </row>
    <row r="444" spans="9:9" x14ac:dyDescent="0.35">
      <c r="I444" s="57"/>
    </row>
    <row r="445" spans="9:9" x14ac:dyDescent="0.35">
      <c r="I445" s="57"/>
    </row>
    <row r="446" spans="9:9" x14ac:dyDescent="0.35">
      <c r="I446" s="57"/>
    </row>
    <row r="447" spans="9:9" x14ac:dyDescent="0.35">
      <c r="I447" s="57"/>
    </row>
    <row r="448" spans="9:9" x14ac:dyDescent="0.35">
      <c r="I448" s="57"/>
    </row>
    <row r="449" spans="9:9" x14ac:dyDescent="0.35">
      <c r="I449" s="57"/>
    </row>
    <row r="450" spans="9:9" x14ac:dyDescent="0.35">
      <c r="I450" s="57"/>
    </row>
    <row r="451" spans="9:9" x14ac:dyDescent="0.35">
      <c r="I451" s="57"/>
    </row>
    <row r="452" spans="9:9" x14ac:dyDescent="0.35">
      <c r="I452" s="57"/>
    </row>
    <row r="453" spans="9:9" x14ac:dyDescent="0.35">
      <c r="I453" s="57"/>
    </row>
    <row r="454" spans="9:9" x14ac:dyDescent="0.35">
      <c r="I454" s="57"/>
    </row>
    <row r="455" spans="9:9" x14ac:dyDescent="0.35">
      <c r="I455" s="57"/>
    </row>
    <row r="456" spans="9:9" x14ac:dyDescent="0.35">
      <c r="I456" s="57"/>
    </row>
    <row r="457" spans="9:9" x14ac:dyDescent="0.35">
      <c r="I457" s="57"/>
    </row>
    <row r="458" spans="9:9" x14ac:dyDescent="0.35">
      <c r="I458" s="57"/>
    </row>
    <row r="459" spans="9:9" x14ac:dyDescent="0.35">
      <c r="I459" s="57"/>
    </row>
    <row r="460" spans="9:9" x14ac:dyDescent="0.35">
      <c r="I460" s="57"/>
    </row>
    <row r="461" spans="9:9" x14ac:dyDescent="0.35">
      <c r="I461" s="57"/>
    </row>
    <row r="462" spans="9:9" x14ac:dyDescent="0.35">
      <c r="I462" s="57"/>
    </row>
    <row r="463" spans="9:9" x14ac:dyDescent="0.35">
      <c r="I463" s="57"/>
    </row>
    <row r="464" spans="9:9" x14ac:dyDescent="0.35">
      <c r="I464" s="57"/>
    </row>
    <row r="465" spans="9:9" x14ac:dyDescent="0.35">
      <c r="I465" s="57"/>
    </row>
    <row r="466" spans="9:9" x14ac:dyDescent="0.35">
      <c r="I466" s="57"/>
    </row>
    <row r="467" spans="9:9" x14ac:dyDescent="0.35">
      <c r="I467" s="57"/>
    </row>
    <row r="468" spans="9:9" x14ac:dyDescent="0.35">
      <c r="I468" s="57"/>
    </row>
    <row r="469" spans="9:9" x14ac:dyDescent="0.35">
      <c r="I469" s="57"/>
    </row>
    <row r="470" spans="9:9" x14ac:dyDescent="0.35">
      <c r="I470" s="57"/>
    </row>
    <row r="471" spans="9:9" x14ac:dyDescent="0.35">
      <c r="I471" s="57"/>
    </row>
    <row r="472" spans="9:9" x14ac:dyDescent="0.35">
      <c r="I472" s="57"/>
    </row>
    <row r="473" spans="9:9" x14ac:dyDescent="0.35">
      <c r="I473" s="57"/>
    </row>
    <row r="474" spans="9:9" x14ac:dyDescent="0.35">
      <c r="I474" s="57"/>
    </row>
    <row r="475" spans="9:9" x14ac:dyDescent="0.35">
      <c r="I475" s="57"/>
    </row>
    <row r="476" spans="9:9" x14ac:dyDescent="0.35">
      <c r="I476" s="57"/>
    </row>
    <row r="477" spans="9:9" x14ac:dyDescent="0.35">
      <c r="I477" s="57"/>
    </row>
    <row r="478" spans="9:9" x14ac:dyDescent="0.35">
      <c r="I478" s="57"/>
    </row>
    <row r="479" spans="9:9" x14ac:dyDescent="0.35">
      <c r="I479" s="57"/>
    </row>
    <row r="480" spans="9:9" x14ac:dyDescent="0.35">
      <c r="I480" s="57"/>
    </row>
    <row r="481" spans="9:9" x14ac:dyDescent="0.35">
      <c r="I481" s="57"/>
    </row>
    <row r="482" spans="9:9" x14ac:dyDescent="0.35">
      <c r="I482" s="57"/>
    </row>
    <row r="483" spans="9:9" x14ac:dyDescent="0.35">
      <c r="I483" s="57"/>
    </row>
    <row r="484" spans="9:9" x14ac:dyDescent="0.35">
      <c r="I484" s="57"/>
    </row>
    <row r="485" spans="9:9" x14ac:dyDescent="0.35">
      <c r="I485" s="57"/>
    </row>
    <row r="486" spans="9:9" x14ac:dyDescent="0.35">
      <c r="I486" s="57"/>
    </row>
    <row r="487" spans="9:9" x14ac:dyDescent="0.35">
      <c r="I487" s="57"/>
    </row>
    <row r="488" spans="9:9" x14ac:dyDescent="0.35">
      <c r="I488" s="57"/>
    </row>
    <row r="489" spans="9:9" x14ac:dyDescent="0.35">
      <c r="I489" s="57"/>
    </row>
    <row r="490" spans="9:9" x14ac:dyDescent="0.35">
      <c r="I490" s="57"/>
    </row>
    <row r="491" spans="9:9" x14ac:dyDescent="0.35">
      <c r="I491" s="57"/>
    </row>
    <row r="492" spans="9:9" x14ac:dyDescent="0.35">
      <c r="I492" s="57"/>
    </row>
    <row r="493" spans="9:9" x14ac:dyDescent="0.35">
      <c r="I493" s="57"/>
    </row>
    <row r="494" spans="9:9" x14ac:dyDescent="0.35">
      <c r="I494" s="57"/>
    </row>
    <row r="495" spans="9:9" x14ac:dyDescent="0.35">
      <c r="I495" s="57"/>
    </row>
    <row r="496" spans="9:9" x14ac:dyDescent="0.35">
      <c r="I496" s="57"/>
    </row>
    <row r="497" spans="9:9" x14ac:dyDescent="0.35">
      <c r="I497" s="57"/>
    </row>
    <row r="498" spans="9:9" x14ac:dyDescent="0.35">
      <c r="I498" s="57"/>
    </row>
    <row r="499" spans="9:9" x14ac:dyDescent="0.35">
      <c r="I499" s="57"/>
    </row>
    <row r="500" spans="9:9" x14ac:dyDescent="0.35">
      <c r="I500" s="57"/>
    </row>
    <row r="501" spans="9:9" x14ac:dyDescent="0.35">
      <c r="I501" s="57"/>
    </row>
    <row r="502" spans="9:9" x14ac:dyDescent="0.35">
      <c r="I502" s="57"/>
    </row>
    <row r="503" spans="9:9" x14ac:dyDescent="0.35">
      <c r="I503" s="57"/>
    </row>
    <row r="504" spans="9:9" x14ac:dyDescent="0.35">
      <c r="I504" s="57"/>
    </row>
    <row r="505" spans="9:9" x14ac:dyDescent="0.35">
      <c r="I505" s="57"/>
    </row>
    <row r="506" spans="9:9" x14ac:dyDescent="0.35">
      <c r="I506" s="57"/>
    </row>
    <row r="507" spans="9:9" x14ac:dyDescent="0.35">
      <c r="I507" s="57"/>
    </row>
    <row r="508" spans="9:9" x14ac:dyDescent="0.35">
      <c r="I508" s="57"/>
    </row>
    <row r="509" spans="9:9" x14ac:dyDescent="0.35">
      <c r="I509" s="57"/>
    </row>
    <row r="510" spans="9:9" x14ac:dyDescent="0.35">
      <c r="I510" s="57"/>
    </row>
    <row r="511" spans="9:9" x14ac:dyDescent="0.35">
      <c r="I511" s="57"/>
    </row>
    <row r="512" spans="9:9" x14ac:dyDescent="0.35">
      <c r="I512" s="57"/>
    </row>
    <row r="513" spans="9:9" x14ac:dyDescent="0.35">
      <c r="I513" s="57"/>
    </row>
    <row r="514" spans="9:9" x14ac:dyDescent="0.35">
      <c r="I514" s="57"/>
    </row>
    <row r="515" spans="9:9" x14ac:dyDescent="0.35">
      <c r="I515" s="57"/>
    </row>
    <row r="516" spans="9:9" x14ac:dyDescent="0.35">
      <c r="I516" s="57"/>
    </row>
    <row r="517" spans="9:9" x14ac:dyDescent="0.35">
      <c r="I517" s="57"/>
    </row>
    <row r="518" spans="9:9" x14ac:dyDescent="0.35">
      <c r="I518" s="57"/>
    </row>
    <row r="519" spans="9:9" x14ac:dyDescent="0.35">
      <c r="I519" s="57"/>
    </row>
    <row r="520" spans="9:9" x14ac:dyDescent="0.35">
      <c r="I520" s="57"/>
    </row>
    <row r="521" spans="9:9" x14ac:dyDescent="0.35">
      <c r="I521" s="57"/>
    </row>
    <row r="522" spans="9:9" x14ac:dyDescent="0.35">
      <c r="I522" s="57"/>
    </row>
    <row r="523" spans="9:9" x14ac:dyDescent="0.35">
      <c r="I523" s="57"/>
    </row>
    <row r="524" spans="9:9" x14ac:dyDescent="0.35">
      <c r="I524" s="57"/>
    </row>
    <row r="525" spans="9:9" x14ac:dyDescent="0.35">
      <c r="I525" s="57"/>
    </row>
    <row r="526" spans="9:9" x14ac:dyDescent="0.35">
      <c r="I526" s="57"/>
    </row>
    <row r="527" spans="9:9" x14ac:dyDescent="0.35">
      <c r="I527" s="57"/>
    </row>
    <row r="528" spans="9:9" x14ac:dyDescent="0.35">
      <c r="I528" s="57"/>
    </row>
    <row r="529" spans="9:9" x14ac:dyDescent="0.35">
      <c r="I529" s="57"/>
    </row>
    <row r="530" spans="9:9" x14ac:dyDescent="0.35">
      <c r="I530" s="57"/>
    </row>
    <row r="531" spans="9:9" x14ac:dyDescent="0.35">
      <c r="I531" s="57"/>
    </row>
    <row r="532" spans="9:9" x14ac:dyDescent="0.35">
      <c r="I532" s="57"/>
    </row>
    <row r="533" spans="9:9" x14ac:dyDescent="0.35">
      <c r="I533" s="57"/>
    </row>
    <row r="534" spans="9:9" x14ac:dyDescent="0.35">
      <c r="I534" s="57"/>
    </row>
    <row r="535" spans="9:9" x14ac:dyDescent="0.35">
      <c r="I535" s="57"/>
    </row>
    <row r="536" spans="9:9" x14ac:dyDescent="0.35">
      <c r="I536" s="57"/>
    </row>
    <row r="537" spans="9:9" x14ac:dyDescent="0.35">
      <c r="I537" s="57"/>
    </row>
    <row r="538" spans="9:9" x14ac:dyDescent="0.35">
      <c r="I538" s="57"/>
    </row>
    <row r="539" spans="9:9" x14ac:dyDescent="0.35">
      <c r="I539" s="57"/>
    </row>
    <row r="540" spans="9:9" x14ac:dyDescent="0.35">
      <c r="I540" s="57"/>
    </row>
    <row r="541" spans="9:9" x14ac:dyDescent="0.35">
      <c r="I541" s="57"/>
    </row>
    <row r="542" spans="9:9" x14ac:dyDescent="0.35">
      <c r="I542" s="57"/>
    </row>
    <row r="543" spans="9:9" x14ac:dyDescent="0.35">
      <c r="I543" s="57"/>
    </row>
    <row r="544" spans="9:9" x14ac:dyDescent="0.35">
      <c r="I544" s="57"/>
    </row>
    <row r="545" spans="9:9" x14ac:dyDescent="0.35">
      <c r="I545" s="57"/>
    </row>
    <row r="546" spans="9:9" x14ac:dyDescent="0.35">
      <c r="I546" s="57"/>
    </row>
    <row r="547" spans="9:9" x14ac:dyDescent="0.35">
      <c r="I547" s="57"/>
    </row>
    <row r="548" spans="9:9" x14ac:dyDescent="0.35">
      <c r="I548" s="57"/>
    </row>
    <row r="549" spans="9:9" x14ac:dyDescent="0.35">
      <c r="I549" s="57"/>
    </row>
    <row r="550" spans="9:9" x14ac:dyDescent="0.35">
      <c r="I550" s="57"/>
    </row>
    <row r="551" spans="9:9" x14ac:dyDescent="0.35">
      <c r="I551" s="57"/>
    </row>
    <row r="552" spans="9:9" x14ac:dyDescent="0.35">
      <c r="I552" s="57"/>
    </row>
    <row r="553" spans="9:9" x14ac:dyDescent="0.35">
      <c r="I553" s="57"/>
    </row>
    <row r="554" spans="9:9" x14ac:dyDescent="0.35">
      <c r="I554" s="57"/>
    </row>
    <row r="555" spans="9:9" x14ac:dyDescent="0.35">
      <c r="I555" s="57"/>
    </row>
    <row r="556" spans="9:9" x14ac:dyDescent="0.35">
      <c r="I556" s="57"/>
    </row>
    <row r="557" spans="9:9" x14ac:dyDescent="0.35">
      <c r="I557" s="57"/>
    </row>
    <row r="558" spans="9:9" x14ac:dyDescent="0.35">
      <c r="I558" s="57"/>
    </row>
    <row r="559" spans="9:9" x14ac:dyDescent="0.35">
      <c r="I559" s="57"/>
    </row>
    <row r="560" spans="9:9" x14ac:dyDescent="0.35">
      <c r="I560" s="57"/>
    </row>
    <row r="561" spans="9:9" x14ac:dyDescent="0.35">
      <c r="I561" s="57"/>
    </row>
    <row r="562" spans="9:9" x14ac:dyDescent="0.35">
      <c r="I562" s="57"/>
    </row>
    <row r="563" spans="9:9" x14ac:dyDescent="0.35">
      <c r="I563" s="57"/>
    </row>
    <row r="564" spans="9:9" x14ac:dyDescent="0.35">
      <c r="I564" s="57"/>
    </row>
    <row r="565" spans="9:9" x14ac:dyDescent="0.35">
      <c r="I565" s="57"/>
    </row>
    <row r="566" spans="9:9" x14ac:dyDescent="0.35">
      <c r="I566" s="57"/>
    </row>
    <row r="567" spans="9:9" x14ac:dyDescent="0.35">
      <c r="I567" s="57"/>
    </row>
    <row r="568" spans="9:9" x14ac:dyDescent="0.35">
      <c r="I568" s="57"/>
    </row>
    <row r="569" spans="9:9" x14ac:dyDescent="0.35">
      <c r="I569" s="57"/>
    </row>
    <row r="570" spans="9:9" x14ac:dyDescent="0.35">
      <c r="I570" s="57"/>
    </row>
    <row r="571" spans="9:9" x14ac:dyDescent="0.35">
      <c r="I571" s="57"/>
    </row>
    <row r="572" spans="9:9" x14ac:dyDescent="0.35">
      <c r="I572" s="57"/>
    </row>
    <row r="573" spans="9:9" x14ac:dyDescent="0.35">
      <c r="I573" s="57"/>
    </row>
    <row r="574" spans="9:9" x14ac:dyDescent="0.35">
      <c r="I574" s="57"/>
    </row>
    <row r="575" spans="9:9" x14ac:dyDescent="0.35">
      <c r="I575" s="57"/>
    </row>
    <row r="576" spans="9:9" x14ac:dyDescent="0.35">
      <c r="I576" s="57"/>
    </row>
    <row r="577" spans="9:9" x14ac:dyDescent="0.35">
      <c r="I577" s="57"/>
    </row>
    <row r="578" spans="9:9" x14ac:dyDescent="0.35">
      <c r="I578" s="57"/>
    </row>
    <row r="579" spans="9:9" x14ac:dyDescent="0.35">
      <c r="I579" s="57"/>
    </row>
    <row r="580" spans="9:9" x14ac:dyDescent="0.35">
      <c r="I580" s="57"/>
    </row>
    <row r="581" spans="9:9" x14ac:dyDescent="0.35">
      <c r="I581" s="57"/>
    </row>
    <row r="582" spans="9:9" x14ac:dyDescent="0.35">
      <c r="I582" s="57"/>
    </row>
    <row r="583" spans="9:9" x14ac:dyDescent="0.35">
      <c r="I583" s="57"/>
    </row>
    <row r="584" spans="9:9" x14ac:dyDescent="0.35">
      <c r="I584" s="57"/>
    </row>
    <row r="585" spans="9:9" x14ac:dyDescent="0.35">
      <c r="I585" s="57"/>
    </row>
    <row r="586" spans="9:9" x14ac:dyDescent="0.35">
      <c r="I586" s="57"/>
    </row>
    <row r="587" spans="9:9" x14ac:dyDescent="0.35">
      <c r="I587" s="57"/>
    </row>
    <row r="588" spans="9:9" x14ac:dyDescent="0.35">
      <c r="I588" s="57"/>
    </row>
    <row r="589" spans="9:9" x14ac:dyDescent="0.35">
      <c r="I589" s="57"/>
    </row>
    <row r="590" spans="9:9" x14ac:dyDescent="0.35">
      <c r="I590" s="57"/>
    </row>
    <row r="591" spans="9:9" x14ac:dyDescent="0.35">
      <c r="I591" s="57"/>
    </row>
    <row r="592" spans="9:9" x14ac:dyDescent="0.35">
      <c r="I592" s="57"/>
    </row>
    <row r="593" spans="9:9" x14ac:dyDescent="0.35">
      <c r="I593" s="57"/>
    </row>
    <row r="594" spans="9:9" x14ac:dyDescent="0.35">
      <c r="I594" s="57"/>
    </row>
    <row r="595" spans="9:9" x14ac:dyDescent="0.35">
      <c r="I595" s="57"/>
    </row>
    <row r="596" spans="9:9" x14ac:dyDescent="0.35">
      <c r="I596" s="57"/>
    </row>
    <row r="597" spans="9:9" x14ac:dyDescent="0.35">
      <c r="I597" s="57"/>
    </row>
    <row r="598" spans="9:9" x14ac:dyDescent="0.35">
      <c r="I598" s="57"/>
    </row>
    <row r="599" spans="9:9" x14ac:dyDescent="0.35">
      <c r="I599" s="57"/>
    </row>
    <row r="600" spans="9:9" x14ac:dyDescent="0.35">
      <c r="I600" s="57"/>
    </row>
    <row r="601" spans="9:9" x14ac:dyDescent="0.35">
      <c r="I601" s="57"/>
    </row>
    <row r="602" spans="9:9" x14ac:dyDescent="0.35">
      <c r="I602" s="57"/>
    </row>
    <row r="603" spans="9:9" x14ac:dyDescent="0.35">
      <c r="I603" s="57"/>
    </row>
    <row r="604" spans="9:9" x14ac:dyDescent="0.35">
      <c r="I604" s="57"/>
    </row>
    <row r="605" spans="9:9" x14ac:dyDescent="0.35">
      <c r="I605" s="57"/>
    </row>
    <row r="606" spans="9:9" x14ac:dyDescent="0.35">
      <c r="I606" s="57"/>
    </row>
    <row r="607" spans="9:9" x14ac:dyDescent="0.35">
      <c r="I607" s="57"/>
    </row>
    <row r="608" spans="9:9" x14ac:dyDescent="0.35">
      <c r="I608" s="57"/>
    </row>
    <row r="609" spans="9:9" x14ac:dyDescent="0.35">
      <c r="I609" s="57"/>
    </row>
    <row r="610" spans="9:9" x14ac:dyDescent="0.35">
      <c r="I610" s="57"/>
    </row>
    <row r="611" spans="9:9" x14ac:dyDescent="0.35">
      <c r="I611" s="57"/>
    </row>
    <row r="612" spans="9:9" x14ac:dyDescent="0.35">
      <c r="I612" s="57"/>
    </row>
    <row r="613" spans="9:9" x14ac:dyDescent="0.35">
      <c r="I613" s="57"/>
    </row>
    <row r="614" spans="9:9" x14ac:dyDescent="0.35">
      <c r="I614" s="57"/>
    </row>
    <row r="615" spans="9:9" x14ac:dyDescent="0.35">
      <c r="I615" s="57"/>
    </row>
    <row r="616" spans="9:9" x14ac:dyDescent="0.35">
      <c r="I616" s="57"/>
    </row>
    <row r="617" spans="9:9" x14ac:dyDescent="0.35">
      <c r="I617" s="57"/>
    </row>
    <row r="618" spans="9:9" x14ac:dyDescent="0.35">
      <c r="I618" s="57"/>
    </row>
    <row r="619" spans="9:9" x14ac:dyDescent="0.35">
      <c r="I619" s="57"/>
    </row>
    <row r="620" spans="9:9" x14ac:dyDescent="0.35">
      <c r="I620" s="57"/>
    </row>
    <row r="621" spans="9:9" x14ac:dyDescent="0.35">
      <c r="I621" s="57"/>
    </row>
    <row r="622" spans="9:9" x14ac:dyDescent="0.35">
      <c r="I622" s="57"/>
    </row>
    <row r="623" spans="9:9" x14ac:dyDescent="0.35">
      <c r="I623" s="57"/>
    </row>
    <row r="624" spans="9:9" x14ac:dyDescent="0.35">
      <c r="I624" s="57"/>
    </row>
    <row r="625" spans="9:9" x14ac:dyDescent="0.35">
      <c r="I625" s="57"/>
    </row>
    <row r="626" spans="9:9" x14ac:dyDescent="0.35">
      <c r="I626" s="57"/>
    </row>
    <row r="627" spans="9:9" x14ac:dyDescent="0.35">
      <c r="I627" s="57"/>
    </row>
    <row r="628" spans="9:9" x14ac:dyDescent="0.35">
      <c r="I628" s="57"/>
    </row>
    <row r="629" spans="9:9" x14ac:dyDescent="0.35">
      <c r="I629" s="57"/>
    </row>
    <row r="630" spans="9:9" x14ac:dyDescent="0.35">
      <c r="I630" s="57"/>
    </row>
    <row r="631" spans="9:9" x14ac:dyDescent="0.35">
      <c r="I631" s="57"/>
    </row>
    <row r="632" spans="9:9" x14ac:dyDescent="0.35">
      <c r="I632" s="57"/>
    </row>
    <row r="633" spans="9:9" x14ac:dyDescent="0.35">
      <c r="I633" s="57"/>
    </row>
    <row r="634" spans="9:9" x14ac:dyDescent="0.35">
      <c r="I634" s="57"/>
    </row>
    <row r="635" spans="9:9" x14ac:dyDescent="0.35">
      <c r="I635" s="57"/>
    </row>
    <row r="636" spans="9:9" x14ac:dyDescent="0.35">
      <c r="I636" s="57"/>
    </row>
    <row r="637" spans="9:9" x14ac:dyDescent="0.35">
      <c r="I637" s="57"/>
    </row>
    <row r="638" spans="9:9" x14ac:dyDescent="0.35">
      <c r="I638" s="57"/>
    </row>
    <row r="639" spans="9:9" x14ac:dyDescent="0.35">
      <c r="I639" s="57"/>
    </row>
    <row r="640" spans="9:9" x14ac:dyDescent="0.35">
      <c r="I640" s="57"/>
    </row>
    <row r="641" spans="9:9" x14ac:dyDescent="0.35">
      <c r="I641" s="57"/>
    </row>
    <row r="642" spans="9:9" x14ac:dyDescent="0.35">
      <c r="I642" s="57"/>
    </row>
    <row r="643" spans="9:9" x14ac:dyDescent="0.35">
      <c r="I643" s="57"/>
    </row>
    <row r="644" spans="9:9" x14ac:dyDescent="0.35">
      <c r="I644" s="57"/>
    </row>
    <row r="645" spans="9:9" x14ac:dyDescent="0.35">
      <c r="I645" s="57"/>
    </row>
    <row r="646" spans="9:9" x14ac:dyDescent="0.35">
      <c r="I646" s="57"/>
    </row>
    <row r="647" spans="9:9" x14ac:dyDescent="0.35">
      <c r="I647" s="57"/>
    </row>
    <row r="648" spans="9:9" x14ac:dyDescent="0.35">
      <c r="I648" s="57"/>
    </row>
    <row r="649" spans="9:9" x14ac:dyDescent="0.35">
      <c r="I649" s="57"/>
    </row>
    <row r="650" spans="9:9" x14ac:dyDescent="0.35">
      <c r="I650" s="57"/>
    </row>
    <row r="651" spans="9:9" x14ac:dyDescent="0.35">
      <c r="I651" s="57"/>
    </row>
    <row r="652" spans="9:9" x14ac:dyDescent="0.35">
      <c r="I652" s="57"/>
    </row>
    <row r="653" spans="9:9" x14ac:dyDescent="0.35">
      <c r="I653" s="57"/>
    </row>
    <row r="654" spans="9:9" x14ac:dyDescent="0.35">
      <c r="I654" s="57"/>
    </row>
    <row r="655" spans="9:9" x14ac:dyDescent="0.35">
      <c r="I655" s="57"/>
    </row>
    <row r="656" spans="9:9" x14ac:dyDescent="0.35">
      <c r="I656" s="57"/>
    </row>
    <row r="657" spans="9:9" x14ac:dyDescent="0.35">
      <c r="I657" s="57"/>
    </row>
    <row r="658" spans="9:9" x14ac:dyDescent="0.35">
      <c r="I658" s="57"/>
    </row>
    <row r="659" spans="9:9" x14ac:dyDescent="0.35">
      <c r="I659" s="57"/>
    </row>
    <row r="660" spans="9:9" x14ac:dyDescent="0.35">
      <c r="I660" s="57"/>
    </row>
    <row r="661" spans="9:9" x14ac:dyDescent="0.35">
      <c r="I661" s="57"/>
    </row>
    <row r="662" spans="9:9" x14ac:dyDescent="0.35">
      <c r="I662" s="57"/>
    </row>
    <row r="663" spans="9:9" x14ac:dyDescent="0.35">
      <c r="I663" s="57"/>
    </row>
    <row r="664" spans="9:9" x14ac:dyDescent="0.35">
      <c r="I664" s="57"/>
    </row>
    <row r="665" spans="9:9" x14ac:dyDescent="0.35">
      <c r="I665" s="57"/>
    </row>
    <row r="666" spans="9:9" x14ac:dyDescent="0.35">
      <c r="I666" s="57"/>
    </row>
    <row r="667" spans="9:9" x14ac:dyDescent="0.35">
      <c r="I667" s="57"/>
    </row>
    <row r="668" spans="9:9" x14ac:dyDescent="0.35">
      <c r="I668" s="57"/>
    </row>
    <row r="669" spans="9:9" x14ac:dyDescent="0.35">
      <c r="I669" s="57"/>
    </row>
    <row r="670" spans="9:9" x14ac:dyDescent="0.35">
      <c r="I670" s="57"/>
    </row>
    <row r="671" spans="9:9" x14ac:dyDescent="0.35">
      <c r="I671" s="57"/>
    </row>
    <row r="672" spans="9:9" x14ac:dyDescent="0.35">
      <c r="I672" s="57"/>
    </row>
    <row r="673" spans="9:9" x14ac:dyDescent="0.35">
      <c r="I673" s="57"/>
    </row>
    <row r="674" spans="9:9" x14ac:dyDescent="0.35">
      <c r="I674" s="57"/>
    </row>
    <row r="675" spans="9:9" x14ac:dyDescent="0.35">
      <c r="I675" s="57"/>
    </row>
    <row r="676" spans="9:9" x14ac:dyDescent="0.35">
      <c r="I676" s="57"/>
    </row>
    <row r="677" spans="9:9" x14ac:dyDescent="0.35">
      <c r="I677" s="57"/>
    </row>
    <row r="678" spans="9:9" x14ac:dyDescent="0.35">
      <c r="I678" s="57"/>
    </row>
    <row r="679" spans="9:9" x14ac:dyDescent="0.35">
      <c r="I679" s="57"/>
    </row>
    <row r="680" spans="9:9" x14ac:dyDescent="0.35">
      <c r="I680" s="57"/>
    </row>
    <row r="681" spans="9:9" x14ac:dyDescent="0.35">
      <c r="I681" s="57"/>
    </row>
    <row r="682" spans="9:9" x14ac:dyDescent="0.35">
      <c r="I682" s="57"/>
    </row>
    <row r="683" spans="9:9" x14ac:dyDescent="0.35">
      <c r="I683" s="57"/>
    </row>
    <row r="684" spans="9:9" x14ac:dyDescent="0.35">
      <c r="I684" s="57"/>
    </row>
    <row r="685" spans="9:9" x14ac:dyDescent="0.35">
      <c r="I685" s="57"/>
    </row>
    <row r="686" spans="9:9" x14ac:dyDescent="0.35">
      <c r="I686" s="57"/>
    </row>
    <row r="687" spans="9:9" x14ac:dyDescent="0.35">
      <c r="I687" s="57"/>
    </row>
    <row r="688" spans="9:9" x14ac:dyDescent="0.35">
      <c r="I688" s="57"/>
    </row>
    <row r="689" spans="9:9" x14ac:dyDescent="0.35">
      <c r="I689" s="57"/>
    </row>
    <row r="690" spans="9:9" x14ac:dyDescent="0.35">
      <c r="I690" s="57"/>
    </row>
    <row r="691" spans="9:9" x14ac:dyDescent="0.35">
      <c r="I691" s="57"/>
    </row>
    <row r="692" spans="9:9" x14ac:dyDescent="0.35">
      <c r="I692" s="57"/>
    </row>
    <row r="693" spans="9:9" x14ac:dyDescent="0.35">
      <c r="I693" s="57"/>
    </row>
    <row r="694" spans="9:9" x14ac:dyDescent="0.35">
      <c r="I694" s="57"/>
    </row>
    <row r="695" spans="9:9" x14ac:dyDescent="0.35">
      <c r="I695" s="57"/>
    </row>
    <row r="696" spans="9:9" x14ac:dyDescent="0.35">
      <c r="I696" s="57"/>
    </row>
    <row r="697" spans="9:9" x14ac:dyDescent="0.35">
      <c r="I697" s="57"/>
    </row>
    <row r="698" spans="9:9" x14ac:dyDescent="0.35">
      <c r="I698" s="57"/>
    </row>
    <row r="699" spans="9:9" x14ac:dyDescent="0.35">
      <c r="I699" s="57"/>
    </row>
    <row r="700" spans="9:9" x14ac:dyDescent="0.35">
      <c r="I700" s="57"/>
    </row>
    <row r="701" spans="9:9" x14ac:dyDescent="0.35">
      <c r="I701" s="57"/>
    </row>
    <row r="702" spans="9:9" x14ac:dyDescent="0.35">
      <c r="I702" s="57"/>
    </row>
    <row r="703" spans="9:9" x14ac:dyDescent="0.35">
      <c r="I703" s="57"/>
    </row>
    <row r="704" spans="9:9" x14ac:dyDescent="0.35">
      <c r="I704" s="57"/>
    </row>
    <row r="705" spans="9:9" x14ac:dyDescent="0.35">
      <c r="I705" s="57"/>
    </row>
    <row r="706" spans="9:9" x14ac:dyDescent="0.35">
      <c r="I706" s="57"/>
    </row>
    <row r="707" spans="9:9" x14ac:dyDescent="0.35">
      <c r="I707" s="57"/>
    </row>
    <row r="708" spans="9:9" x14ac:dyDescent="0.35">
      <c r="I708" s="57"/>
    </row>
    <row r="709" spans="9:9" x14ac:dyDescent="0.35">
      <c r="I709" s="57"/>
    </row>
    <row r="710" spans="9:9" x14ac:dyDescent="0.35">
      <c r="I710" s="57"/>
    </row>
    <row r="711" spans="9:9" x14ac:dyDescent="0.35">
      <c r="I711" s="57"/>
    </row>
    <row r="712" spans="9:9" x14ac:dyDescent="0.35">
      <c r="I712" s="57"/>
    </row>
    <row r="713" spans="9:9" x14ac:dyDescent="0.35">
      <c r="I713" s="57"/>
    </row>
    <row r="714" spans="9:9" x14ac:dyDescent="0.35">
      <c r="I714" s="57"/>
    </row>
    <row r="715" spans="9:9" x14ac:dyDescent="0.35">
      <c r="I715" s="57"/>
    </row>
    <row r="716" spans="9:9" x14ac:dyDescent="0.35">
      <c r="I716" s="57"/>
    </row>
    <row r="717" spans="9:9" x14ac:dyDescent="0.35">
      <c r="I717" s="57"/>
    </row>
    <row r="718" spans="9:9" x14ac:dyDescent="0.35">
      <c r="I718" s="57"/>
    </row>
    <row r="719" spans="9:9" x14ac:dyDescent="0.35">
      <c r="I719" s="57"/>
    </row>
    <row r="720" spans="9:9" x14ac:dyDescent="0.35">
      <c r="I720" s="57"/>
    </row>
    <row r="721" spans="9:9" x14ac:dyDescent="0.35">
      <c r="I721" s="57"/>
    </row>
    <row r="722" spans="9:9" x14ac:dyDescent="0.35">
      <c r="I722" s="57"/>
    </row>
    <row r="723" spans="9:9" x14ac:dyDescent="0.35">
      <c r="I723" s="57"/>
    </row>
    <row r="724" spans="9:9" x14ac:dyDescent="0.35">
      <c r="I724" s="57"/>
    </row>
    <row r="725" spans="9:9" x14ac:dyDescent="0.35">
      <c r="I725" s="57"/>
    </row>
    <row r="726" spans="9:9" x14ac:dyDescent="0.35">
      <c r="I726" s="57"/>
    </row>
    <row r="727" spans="9:9" x14ac:dyDescent="0.35">
      <c r="I727" s="57"/>
    </row>
    <row r="728" spans="9:9" x14ac:dyDescent="0.35">
      <c r="I728" s="57"/>
    </row>
    <row r="729" spans="9:9" x14ac:dyDescent="0.35">
      <c r="I729" s="57"/>
    </row>
    <row r="730" spans="9:9" x14ac:dyDescent="0.35">
      <c r="I730" s="57"/>
    </row>
    <row r="731" spans="9:9" x14ac:dyDescent="0.35">
      <c r="I731" s="57"/>
    </row>
    <row r="732" spans="9:9" x14ac:dyDescent="0.35">
      <c r="I732" s="57"/>
    </row>
    <row r="733" spans="9:9" x14ac:dyDescent="0.35">
      <c r="I733" s="57"/>
    </row>
    <row r="734" spans="9:9" x14ac:dyDescent="0.35">
      <c r="I734" s="57"/>
    </row>
    <row r="735" spans="9:9" x14ac:dyDescent="0.35">
      <c r="I735" s="57"/>
    </row>
    <row r="736" spans="9:9" x14ac:dyDescent="0.35">
      <c r="I736" s="57"/>
    </row>
    <row r="737" spans="9:9" x14ac:dyDescent="0.35">
      <c r="I737" s="57"/>
    </row>
    <row r="738" spans="9:9" x14ac:dyDescent="0.35">
      <c r="I738" s="57"/>
    </row>
    <row r="739" spans="9:9" x14ac:dyDescent="0.35">
      <c r="I739" s="57"/>
    </row>
    <row r="740" spans="9:9" x14ac:dyDescent="0.35">
      <c r="I740" s="57"/>
    </row>
    <row r="741" spans="9:9" x14ac:dyDescent="0.35">
      <c r="I741" s="57"/>
    </row>
    <row r="742" spans="9:9" x14ac:dyDescent="0.35">
      <c r="I742" s="57"/>
    </row>
    <row r="743" spans="9:9" x14ac:dyDescent="0.35">
      <c r="I743" s="57"/>
    </row>
    <row r="744" spans="9:9" x14ac:dyDescent="0.35">
      <c r="I744" s="57"/>
    </row>
    <row r="745" spans="9:9" x14ac:dyDescent="0.35">
      <c r="I745" s="57"/>
    </row>
    <row r="746" spans="9:9" x14ac:dyDescent="0.35">
      <c r="I746" s="57"/>
    </row>
    <row r="747" spans="9:9" x14ac:dyDescent="0.35">
      <c r="I747" s="57"/>
    </row>
    <row r="748" spans="9:9" x14ac:dyDescent="0.35">
      <c r="I748" s="57"/>
    </row>
    <row r="749" spans="9:9" x14ac:dyDescent="0.35">
      <c r="I749" s="57"/>
    </row>
    <row r="750" spans="9:9" x14ac:dyDescent="0.35">
      <c r="I750" s="57"/>
    </row>
    <row r="751" spans="9:9" x14ac:dyDescent="0.35">
      <c r="I751" s="57"/>
    </row>
    <row r="752" spans="9:9" x14ac:dyDescent="0.35">
      <c r="I752" s="57"/>
    </row>
    <row r="753" spans="9:9" x14ac:dyDescent="0.35">
      <c r="I753" s="57"/>
    </row>
    <row r="754" spans="9:9" x14ac:dyDescent="0.35">
      <c r="I754" s="57"/>
    </row>
    <row r="755" spans="9:9" x14ac:dyDescent="0.35">
      <c r="I755" s="57"/>
    </row>
    <row r="756" spans="9:9" x14ac:dyDescent="0.35">
      <c r="I756" s="57"/>
    </row>
    <row r="757" spans="9:9" x14ac:dyDescent="0.35">
      <c r="I757" s="57"/>
    </row>
    <row r="758" spans="9:9" x14ac:dyDescent="0.35">
      <c r="I758" s="57"/>
    </row>
    <row r="759" spans="9:9" x14ac:dyDescent="0.35">
      <c r="I759" s="57"/>
    </row>
    <row r="760" spans="9:9" x14ac:dyDescent="0.35">
      <c r="I760" s="57"/>
    </row>
    <row r="761" spans="9:9" x14ac:dyDescent="0.35">
      <c r="I761" s="57"/>
    </row>
    <row r="762" spans="9:9" x14ac:dyDescent="0.35">
      <c r="I762" s="57"/>
    </row>
    <row r="763" spans="9:9" x14ac:dyDescent="0.35">
      <c r="I763" s="57"/>
    </row>
    <row r="764" spans="9:9" x14ac:dyDescent="0.35">
      <c r="I764" s="57"/>
    </row>
    <row r="765" spans="9:9" x14ac:dyDescent="0.35">
      <c r="I765" s="57"/>
    </row>
    <row r="766" spans="9:9" x14ac:dyDescent="0.35">
      <c r="I766" s="57"/>
    </row>
    <row r="767" spans="9:9" x14ac:dyDescent="0.35">
      <c r="I767" s="57"/>
    </row>
    <row r="768" spans="9:9" x14ac:dyDescent="0.35">
      <c r="I768" s="57"/>
    </row>
    <row r="769" spans="9:9" x14ac:dyDescent="0.35">
      <c r="I769" s="57"/>
    </row>
    <row r="770" spans="9:9" x14ac:dyDescent="0.35">
      <c r="I770" s="57"/>
    </row>
    <row r="771" spans="9:9" x14ac:dyDescent="0.35">
      <c r="I771" s="57"/>
    </row>
    <row r="772" spans="9:9" x14ac:dyDescent="0.35">
      <c r="I772" s="57"/>
    </row>
    <row r="773" spans="9:9" x14ac:dyDescent="0.35">
      <c r="I773" s="57"/>
    </row>
    <row r="774" spans="9:9" x14ac:dyDescent="0.35">
      <c r="I774" s="57"/>
    </row>
    <row r="775" spans="9:9" x14ac:dyDescent="0.35">
      <c r="I775" s="57"/>
    </row>
    <row r="776" spans="9:9" x14ac:dyDescent="0.35">
      <c r="I776" s="57"/>
    </row>
    <row r="777" spans="9:9" x14ac:dyDescent="0.35">
      <c r="I777" s="57"/>
    </row>
    <row r="778" spans="9:9" x14ac:dyDescent="0.35">
      <c r="I778" s="57"/>
    </row>
    <row r="779" spans="9:9" x14ac:dyDescent="0.35">
      <c r="I779" s="57"/>
    </row>
    <row r="780" spans="9:9" x14ac:dyDescent="0.35">
      <c r="I780" s="57"/>
    </row>
    <row r="781" spans="9:9" x14ac:dyDescent="0.35">
      <c r="I781" s="57"/>
    </row>
    <row r="782" spans="9:9" x14ac:dyDescent="0.35">
      <c r="I782" s="57"/>
    </row>
    <row r="783" spans="9:9" x14ac:dyDescent="0.35">
      <c r="I783" s="57"/>
    </row>
    <row r="784" spans="9:9" x14ac:dyDescent="0.35">
      <c r="I784" s="57"/>
    </row>
    <row r="785" spans="9:9" x14ac:dyDescent="0.35">
      <c r="I785" s="57"/>
    </row>
    <row r="786" spans="9:9" x14ac:dyDescent="0.35">
      <c r="I786" s="57"/>
    </row>
    <row r="787" spans="9:9" x14ac:dyDescent="0.35">
      <c r="I787" s="57"/>
    </row>
    <row r="788" spans="9:9" x14ac:dyDescent="0.35">
      <c r="I788" s="57"/>
    </row>
    <row r="789" spans="9:9" x14ac:dyDescent="0.35">
      <c r="I789" s="57"/>
    </row>
    <row r="790" spans="9:9" x14ac:dyDescent="0.35">
      <c r="I790" s="57"/>
    </row>
    <row r="791" spans="9:9" x14ac:dyDescent="0.35">
      <c r="I791" s="57"/>
    </row>
    <row r="792" spans="9:9" x14ac:dyDescent="0.35">
      <c r="I792" s="57"/>
    </row>
    <row r="793" spans="9:9" x14ac:dyDescent="0.35">
      <c r="I793" s="57"/>
    </row>
    <row r="794" spans="9:9" x14ac:dyDescent="0.35">
      <c r="I794" s="57"/>
    </row>
    <row r="795" spans="9:9" x14ac:dyDescent="0.35">
      <c r="I795" s="57"/>
    </row>
    <row r="796" spans="9:9" x14ac:dyDescent="0.35">
      <c r="I796" s="57"/>
    </row>
    <row r="797" spans="9:9" x14ac:dyDescent="0.35">
      <c r="I797" s="57"/>
    </row>
    <row r="798" spans="9:9" x14ac:dyDescent="0.35">
      <c r="I798" s="57"/>
    </row>
    <row r="799" spans="9:9" x14ac:dyDescent="0.35">
      <c r="I799" s="57"/>
    </row>
    <row r="800" spans="9:9" x14ac:dyDescent="0.35">
      <c r="I800" s="57"/>
    </row>
    <row r="801" spans="9:9" x14ac:dyDescent="0.35">
      <c r="I801" s="57"/>
    </row>
    <row r="802" spans="9:9" x14ac:dyDescent="0.35">
      <c r="I802" s="57"/>
    </row>
    <row r="803" spans="9:9" x14ac:dyDescent="0.35">
      <c r="I803" s="57"/>
    </row>
    <row r="804" spans="9:9" x14ac:dyDescent="0.35">
      <c r="I804" s="57"/>
    </row>
    <row r="805" spans="9:9" x14ac:dyDescent="0.35">
      <c r="I805" s="57"/>
    </row>
    <row r="806" spans="9:9" x14ac:dyDescent="0.35">
      <c r="I806" s="57"/>
    </row>
    <row r="807" spans="9:9" x14ac:dyDescent="0.35">
      <c r="I807" s="57"/>
    </row>
    <row r="808" spans="9:9" x14ac:dyDescent="0.35">
      <c r="I808" s="57"/>
    </row>
    <row r="809" spans="9:9" x14ac:dyDescent="0.35">
      <c r="I809" s="57"/>
    </row>
    <row r="810" spans="9:9" x14ac:dyDescent="0.35">
      <c r="I810" s="57"/>
    </row>
    <row r="811" spans="9:9" x14ac:dyDescent="0.35">
      <c r="I811" s="57"/>
    </row>
    <row r="812" spans="9:9" x14ac:dyDescent="0.35">
      <c r="I812" s="57"/>
    </row>
    <row r="813" spans="9:9" x14ac:dyDescent="0.35">
      <c r="I813" s="57"/>
    </row>
    <row r="814" spans="9:9" x14ac:dyDescent="0.35">
      <c r="I814" s="57"/>
    </row>
    <row r="815" spans="9:9" x14ac:dyDescent="0.35">
      <c r="I815" s="57"/>
    </row>
    <row r="816" spans="9:9" x14ac:dyDescent="0.35">
      <c r="I816" s="57"/>
    </row>
    <row r="817" spans="9:9" x14ac:dyDescent="0.35">
      <c r="I817" s="57"/>
    </row>
    <row r="818" spans="9:9" x14ac:dyDescent="0.35">
      <c r="I818" s="57"/>
    </row>
    <row r="819" spans="9:9" x14ac:dyDescent="0.35">
      <c r="I819" s="57"/>
    </row>
    <row r="820" spans="9:9" x14ac:dyDescent="0.35">
      <c r="I820" s="57"/>
    </row>
    <row r="821" spans="9:9" x14ac:dyDescent="0.35">
      <c r="I821" s="57"/>
    </row>
    <row r="822" spans="9:9" x14ac:dyDescent="0.35">
      <c r="I822" s="57"/>
    </row>
    <row r="823" spans="9:9" x14ac:dyDescent="0.35">
      <c r="I823" s="57"/>
    </row>
    <row r="824" spans="9:9" x14ac:dyDescent="0.35">
      <c r="I824" s="57"/>
    </row>
    <row r="825" spans="9:9" x14ac:dyDescent="0.35">
      <c r="I825" s="57"/>
    </row>
    <row r="826" spans="9:9" x14ac:dyDescent="0.35">
      <c r="I826" s="57"/>
    </row>
    <row r="827" spans="9:9" x14ac:dyDescent="0.35">
      <c r="I827" s="57"/>
    </row>
    <row r="828" spans="9:9" x14ac:dyDescent="0.35">
      <c r="I828" s="57"/>
    </row>
    <row r="829" spans="9:9" x14ac:dyDescent="0.35">
      <c r="I829" s="57"/>
    </row>
    <row r="830" spans="9:9" x14ac:dyDescent="0.35">
      <c r="I830" s="57"/>
    </row>
    <row r="831" spans="9:9" x14ac:dyDescent="0.35">
      <c r="I831" s="57"/>
    </row>
    <row r="832" spans="9:9" x14ac:dyDescent="0.35">
      <c r="I832" s="57"/>
    </row>
    <row r="833" spans="9:9" x14ac:dyDescent="0.35">
      <c r="I833" s="57"/>
    </row>
    <row r="834" spans="9:9" x14ac:dyDescent="0.35">
      <c r="I834" s="57"/>
    </row>
    <row r="835" spans="9:9" x14ac:dyDescent="0.35">
      <c r="I835" s="57"/>
    </row>
    <row r="836" spans="9:9" x14ac:dyDescent="0.35">
      <c r="I836" s="57"/>
    </row>
    <row r="837" spans="9:9" x14ac:dyDescent="0.35">
      <c r="I837" s="57"/>
    </row>
    <row r="838" spans="9:9" x14ac:dyDescent="0.35">
      <c r="I838" s="57"/>
    </row>
    <row r="839" spans="9:9" x14ac:dyDescent="0.35">
      <c r="I839" s="57"/>
    </row>
    <row r="840" spans="9:9" x14ac:dyDescent="0.35">
      <c r="I840" s="57"/>
    </row>
    <row r="841" spans="9:9" x14ac:dyDescent="0.35">
      <c r="I841" s="57"/>
    </row>
    <row r="842" spans="9:9" x14ac:dyDescent="0.35">
      <c r="I842" s="57"/>
    </row>
    <row r="843" spans="9:9" x14ac:dyDescent="0.35">
      <c r="I843" s="57"/>
    </row>
    <row r="844" spans="9:9" x14ac:dyDescent="0.35">
      <c r="I844" s="57"/>
    </row>
    <row r="845" spans="9:9" x14ac:dyDescent="0.35">
      <c r="I845" s="57"/>
    </row>
    <row r="846" spans="9:9" x14ac:dyDescent="0.35">
      <c r="I846" s="57"/>
    </row>
    <row r="847" spans="9:9" x14ac:dyDescent="0.35">
      <c r="I847" s="57"/>
    </row>
    <row r="848" spans="9:9" x14ac:dyDescent="0.35">
      <c r="I848" s="57"/>
    </row>
    <row r="849" spans="9:9" x14ac:dyDescent="0.35">
      <c r="I849" s="57"/>
    </row>
    <row r="850" spans="9:9" x14ac:dyDescent="0.35">
      <c r="I850" s="57"/>
    </row>
    <row r="851" spans="9:9" x14ac:dyDescent="0.35">
      <c r="I851" s="57"/>
    </row>
    <row r="852" spans="9:9" x14ac:dyDescent="0.35">
      <c r="I852" s="57"/>
    </row>
    <row r="853" spans="9:9" x14ac:dyDescent="0.35">
      <c r="I853" s="57"/>
    </row>
    <row r="854" spans="9:9" x14ac:dyDescent="0.35">
      <c r="I854" s="57"/>
    </row>
    <row r="855" spans="9:9" x14ac:dyDescent="0.35">
      <c r="I855" s="57"/>
    </row>
    <row r="856" spans="9:9" x14ac:dyDescent="0.35">
      <c r="I856" s="57"/>
    </row>
    <row r="857" spans="9:9" x14ac:dyDescent="0.35">
      <c r="I857" s="57"/>
    </row>
    <row r="858" spans="9:9" x14ac:dyDescent="0.35">
      <c r="I858" s="57"/>
    </row>
    <row r="859" spans="9:9" x14ac:dyDescent="0.35">
      <c r="I859" s="57"/>
    </row>
    <row r="860" spans="9:9" x14ac:dyDescent="0.35">
      <c r="I860" s="57"/>
    </row>
    <row r="861" spans="9:9" x14ac:dyDescent="0.35">
      <c r="I861" s="57"/>
    </row>
    <row r="862" spans="9:9" x14ac:dyDescent="0.35">
      <c r="I862" s="57"/>
    </row>
    <row r="863" spans="9:9" x14ac:dyDescent="0.35">
      <c r="I863" s="57"/>
    </row>
    <row r="864" spans="9:9" x14ac:dyDescent="0.35">
      <c r="I864" s="57"/>
    </row>
    <row r="865" spans="9:9" x14ac:dyDescent="0.35">
      <c r="I865" s="57"/>
    </row>
    <row r="866" spans="9:9" x14ac:dyDescent="0.35">
      <c r="I866" s="57"/>
    </row>
    <row r="867" spans="9:9" x14ac:dyDescent="0.35">
      <c r="I867" s="57"/>
    </row>
    <row r="868" spans="9:9" x14ac:dyDescent="0.35">
      <c r="I868" s="57"/>
    </row>
    <row r="869" spans="9:9" x14ac:dyDescent="0.35">
      <c r="I869" s="57"/>
    </row>
    <row r="870" spans="9:9" x14ac:dyDescent="0.35">
      <c r="I870" s="57"/>
    </row>
    <row r="871" spans="9:9" x14ac:dyDescent="0.35">
      <c r="I871" s="57"/>
    </row>
    <row r="872" spans="9:9" x14ac:dyDescent="0.35">
      <c r="I872" s="57"/>
    </row>
    <row r="873" spans="9:9" x14ac:dyDescent="0.35">
      <c r="I873" s="57"/>
    </row>
    <row r="874" spans="9:9" x14ac:dyDescent="0.35">
      <c r="I874" s="57"/>
    </row>
    <row r="875" spans="9:9" x14ac:dyDescent="0.35">
      <c r="I875" s="57"/>
    </row>
    <row r="876" spans="9:9" x14ac:dyDescent="0.35">
      <c r="I876" s="57"/>
    </row>
    <row r="877" spans="9:9" x14ac:dyDescent="0.35">
      <c r="I877" s="57"/>
    </row>
    <row r="878" spans="9:9" x14ac:dyDescent="0.35">
      <c r="I878" s="57"/>
    </row>
    <row r="879" spans="9:9" x14ac:dyDescent="0.35">
      <c r="I879" s="57"/>
    </row>
    <row r="880" spans="9:9" x14ac:dyDescent="0.35">
      <c r="I880" s="57"/>
    </row>
    <row r="881" spans="9:9" x14ac:dyDescent="0.35">
      <c r="I881" s="57"/>
    </row>
    <row r="882" spans="9:9" x14ac:dyDescent="0.35">
      <c r="I882" s="57"/>
    </row>
    <row r="883" spans="9:9" x14ac:dyDescent="0.35">
      <c r="I883" s="57"/>
    </row>
    <row r="884" spans="9:9" x14ac:dyDescent="0.35">
      <c r="I884" s="57"/>
    </row>
    <row r="885" spans="9:9" x14ac:dyDescent="0.35">
      <c r="I885" s="57"/>
    </row>
    <row r="886" spans="9:9" x14ac:dyDescent="0.35">
      <c r="I886" s="57"/>
    </row>
    <row r="887" spans="9:9" x14ac:dyDescent="0.35">
      <c r="I887" s="57"/>
    </row>
    <row r="888" spans="9:9" x14ac:dyDescent="0.35">
      <c r="I888" s="57"/>
    </row>
    <row r="889" spans="9:9" x14ac:dyDescent="0.35">
      <c r="I889" s="57"/>
    </row>
    <row r="890" spans="9:9" x14ac:dyDescent="0.35">
      <c r="I890" s="57"/>
    </row>
    <row r="891" spans="9:9" x14ac:dyDescent="0.35">
      <c r="I891" s="57"/>
    </row>
    <row r="892" spans="9:9" x14ac:dyDescent="0.35">
      <c r="I892" s="57"/>
    </row>
    <row r="893" spans="9:9" x14ac:dyDescent="0.35">
      <c r="I893" s="57"/>
    </row>
    <row r="894" spans="9:9" x14ac:dyDescent="0.35">
      <c r="I894" s="57"/>
    </row>
    <row r="895" spans="9:9" x14ac:dyDescent="0.35">
      <c r="I895" s="57"/>
    </row>
    <row r="896" spans="9:9" x14ac:dyDescent="0.35">
      <c r="I896" s="57"/>
    </row>
    <row r="897" spans="9:9" x14ac:dyDescent="0.35">
      <c r="I897" s="57"/>
    </row>
    <row r="898" spans="9:9" x14ac:dyDescent="0.35">
      <c r="I898" s="57"/>
    </row>
    <row r="899" spans="9:9" x14ac:dyDescent="0.35">
      <c r="I899" s="57"/>
    </row>
    <row r="900" spans="9:9" x14ac:dyDescent="0.35">
      <c r="I900" s="57"/>
    </row>
    <row r="901" spans="9:9" x14ac:dyDescent="0.35">
      <c r="I901" s="57"/>
    </row>
    <row r="902" spans="9:9" x14ac:dyDescent="0.35">
      <c r="I902" s="57"/>
    </row>
    <row r="903" spans="9:9" x14ac:dyDescent="0.35">
      <c r="I903" s="57"/>
    </row>
    <row r="904" spans="9:9" x14ac:dyDescent="0.35">
      <c r="I904" s="57"/>
    </row>
    <row r="905" spans="9:9" x14ac:dyDescent="0.35">
      <c r="I905" s="57"/>
    </row>
    <row r="906" spans="9:9" x14ac:dyDescent="0.35">
      <c r="I906" s="57"/>
    </row>
    <row r="907" spans="9:9" x14ac:dyDescent="0.35">
      <c r="I907" s="57"/>
    </row>
    <row r="908" spans="9:9" x14ac:dyDescent="0.35">
      <c r="I908" s="57"/>
    </row>
    <row r="909" spans="9:9" x14ac:dyDescent="0.35">
      <c r="I909" s="57"/>
    </row>
    <row r="910" spans="9:9" x14ac:dyDescent="0.35">
      <c r="I910" s="57"/>
    </row>
    <row r="911" spans="9:9" x14ac:dyDescent="0.35">
      <c r="I911" s="57"/>
    </row>
    <row r="912" spans="9:9" x14ac:dyDescent="0.35">
      <c r="I912" s="57"/>
    </row>
    <row r="913" spans="9:9" x14ac:dyDescent="0.35">
      <c r="I913" s="57"/>
    </row>
    <row r="914" spans="9:9" x14ac:dyDescent="0.35">
      <c r="I914" s="57"/>
    </row>
    <row r="915" spans="9:9" x14ac:dyDescent="0.35">
      <c r="I915" s="57"/>
    </row>
    <row r="916" spans="9:9" x14ac:dyDescent="0.35">
      <c r="I916" s="57"/>
    </row>
    <row r="917" spans="9:9" x14ac:dyDescent="0.35">
      <c r="I917" s="57"/>
    </row>
    <row r="918" spans="9:9" x14ac:dyDescent="0.35">
      <c r="I918" s="57"/>
    </row>
    <row r="919" spans="9:9" x14ac:dyDescent="0.35">
      <c r="I919" s="57"/>
    </row>
    <row r="920" spans="9:9" x14ac:dyDescent="0.35">
      <c r="I920" s="57"/>
    </row>
    <row r="921" spans="9:9" x14ac:dyDescent="0.35">
      <c r="I921" s="57"/>
    </row>
    <row r="922" spans="9:9" x14ac:dyDescent="0.35">
      <c r="I922" s="57"/>
    </row>
    <row r="923" spans="9:9" x14ac:dyDescent="0.35">
      <c r="I923" s="57"/>
    </row>
    <row r="924" spans="9:9" x14ac:dyDescent="0.35">
      <c r="I924" s="57"/>
    </row>
    <row r="925" spans="9:9" x14ac:dyDescent="0.35">
      <c r="I925" s="57"/>
    </row>
    <row r="926" spans="9:9" x14ac:dyDescent="0.35">
      <c r="I926" s="57"/>
    </row>
    <row r="927" spans="9:9" x14ac:dyDescent="0.35">
      <c r="I927" s="57"/>
    </row>
    <row r="928" spans="9:9" x14ac:dyDescent="0.35">
      <c r="I928" s="57"/>
    </row>
    <row r="929" spans="9:9" x14ac:dyDescent="0.35">
      <c r="I929" s="57"/>
    </row>
    <row r="930" spans="9:9" x14ac:dyDescent="0.35">
      <c r="I930" s="57"/>
    </row>
    <row r="931" spans="9:9" x14ac:dyDescent="0.35">
      <c r="I931" s="57"/>
    </row>
    <row r="932" spans="9:9" x14ac:dyDescent="0.35">
      <c r="I932" s="57"/>
    </row>
    <row r="933" spans="9:9" x14ac:dyDescent="0.35">
      <c r="I933" s="57"/>
    </row>
    <row r="934" spans="9:9" x14ac:dyDescent="0.35">
      <c r="I934" s="57"/>
    </row>
    <row r="935" spans="9:9" x14ac:dyDescent="0.35">
      <c r="I935" s="57"/>
    </row>
    <row r="936" spans="9:9" x14ac:dyDescent="0.35">
      <c r="I936" s="57"/>
    </row>
    <row r="937" spans="9:9" x14ac:dyDescent="0.35">
      <c r="I937" s="57"/>
    </row>
    <row r="938" spans="9:9" x14ac:dyDescent="0.35">
      <c r="I938" s="57"/>
    </row>
    <row r="939" spans="9:9" x14ac:dyDescent="0.35">
      <c r="I939" s="57"/>
    </row>
    <row r="940" spans="9:9" x14ac:dyDescent="0.35">
      <c r="I940" s="57"/>
    </row>
    <row r="941" spans="9:9" x14ac:dyDescent="0.35">
      <c r="I941" s="57"/>
    </row>
    <row r="942" spans="9:9" x14ac:dyDescent="0.35">
      <c r="I942" s="57"/>
    </row>
    <row r="943" spans="9:9" x14ac:dyDescent="0.35">
      <c r="I943" s="57"/>
    </row>
    <row r="944" spans="9:9" x14ac:dyDescent="0.35">
      <c r="I944" s="57"/>
    </row>
    <row r="945" spans="9:9" x14ac:dyDescent="0.35">
      <c r="I945" s="57"/>
    </row>
    <row r="946" spans="9:9" x14ac:dyDescent="0.35">
      <c r="I946" s="57"/>
    </row>
  </sheetData>
  <mergeCells count="17">
    <mergeCell ref="G6:I6"/>
    <mergeCell ref="A7:T7"/>
    <mergeCell ref="C1:T1"/>
    <mergeCell ref="C2:T2"/>
    <mergeCell ref="C3:T3"/>
    <mergeCell ref="C4:T4"/>
    <mergeCell ref="A15:T15"/>
    <mergeCell ref="A159:B159"/>
    <mergeCell ref="A156:C156"/>
    <mergeCell ref="A147:C147"/>
    <mergeCell ref="A144:C144"/>
    <mergeCell ref="A155:C155"/>
    <mergeCell ref="A122:T122"/>
    <mergeCell ref="A113:T113"/>
    <mergeCell ref="B16:C16"/>
    <mergeCell ref="G30:G31"/>
    <mergeCell ref="H30:H31"/>
  </mergeCell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43"/>
  <sheetViews>
    <sheetView topLeftCell="E1" zoomScale="75" zoomScaleNormal="75" workbookViewId="0">
      <pane xSplit="8" ySplit="8" topLeftCell="M9" activePane="bottomRight" state="frozen"/>
      <selection activeCell="E1" sqref="E1"/>
      <selection pane="topRight" activeCell="M1" sqref="M1"/>
      <selection pane="bottomLeft" activeCell="E9" sqref="E9"/>
      <selection pane="bottomRight" activeCell="M11" sqref="M11"/>
    </sheetView>
  </sheetViews>
  <sheetFormatPr defaultRowHeight="14.4" x14ac:dyDescent="0.3"/>
  <cols>
    <col min="1" max="1" width="9.33203125" bestFit="1" customWidth="1"/>
    <col min="2" max="2" width="24.6640625" customWidth="1"/>
    <col min="4" max="4" width="12.6640625" customWidth="1"/>
    <col min="5" max="5" width="16" customWidth="1"/>
    <col min="6" max="6" width="29.109375" customWidth="1"/>
    <col min="7" max="7" width="19.109375" customWidth="1"/>
    <col min="8" max="8" width="15" bestFit="1" customWidth="1"/>
    <col min="9" max="9" width="12.5546875" style="159" customWidth="1"/>
    <col min="10" max="10" width="18.5546875" customWidth="1"/>
    <col min="11" max="12" width="12.6640625" customWidth="1"/>
    <col min="13" max="13" width="13.6640625" customWidth="1"/>
    <col min="14" max="15" width="15.6640625" customWidth="1"/>
    <col min="16" max="16" width="13.6640625" customWidth="1"/>
    <col min="17" max="17" width="14.33203125" customWidth="1"/>
    <col min="18" max="18" width="13.6640625" customWidth="1"/>
    <col min="19" max="19" width="13.44140625" customWidth="1"/>
    <col min="20" max="20" width="22.33203125" customWidth="1"/>
    <col min="21" max="21" width="0" hidden="1" customWidth="1"/>
  </cols>
  <sheetData>
    <row r="1" spans="1:21" ht="16.2" hidden="1" thickBot="1" x14ac:dyDescent="0.35">
      <c r="A1" s="25" t="s">
        <v>0</v>
      </c>
      <c r="B1" s="26"/>
      <c r="C1" s="26" t="s">
        <v>85</v>
      </c>
      <c r="D1" s="26"/>
      <c r="E1" s="26"/>
      <c r="F1" s="27" t="s">
        <v>17</v>
      </c>
      <c r="G1" s="26"/>
      <c r="H1" s="110"/>
      <c r="I1" s="149"/>
      <c r="J1" s="130"/>
      <c r="K1" s="26"/>
      <c r="L1" s="26"/>
      <c r="M1" s="26"/>
      <c r="N1" s="26"/>
      <c r="O1" s="26"/>
      <c r="P1" s="26"/>
      <c r="Q1" s="26"/>
      <c r="R1" s="26"/>
      <c r="S1" s="26"/>
      <c r="T1" s="28"/>
      <c r="U1" s="4"/>
    </row>
    <row r="2" spans="1:21" ht="16.2" hidden="1" thickBot="1" x14ac:dyDescent="0.35">
      <c r="A2" s="21" t="s">
        <v>2</v>
      </c>
      <c r="B2" s="22"/>
      <c r="C2" s="22"/>
      <c r="D2" s="22"/>
      <c r="E2" s="22"/>
      <c r="F2" s="23" t="s">
        <v>84</v>
      </c>
      <c r="G2" s="22"/>
      <c r="H2" s="111"/>
      <c r="I2" s="150"/>
      <c r="J2" s="131"/>
      <c r="K2" s="22"/>
      <c r="L2" s="22"/>
      <c r="M2" s="22"/>
      <c r="N2" s="22"/>
      <c r="O2" s="22"/>
      <c r="P2" s="22"/>
      <c r="Q2" s="22"/>
      <c r="R2" s="22"/>
      <c r="S2" s="22"/>
      <c r="T2" s="24"/>
      <c r="U2" s="4"/>
    </row>
    <row r="3" spans="1:21" ht="16.2" hidden="1" thickBot="1" x14ac:dyDescent="0.35">
      <c r="A3" s="21" t="s">
        <v>1</v>
      </c>
      <c r="B3" s="22"/>
      <c r="C3" s="22"/>
      <c r="D3" s="22"/>
      <c r="E3" s="22"/>
      <c r="F3" s="23"/>
      <c r="G3" s="22"/>
      <c r="H3" s="111"/>
      <c r="I3" s="150"/>
      <c r="J3" s="131"/>
      <c r="K3" s="22"/>
      <c r="L3" s="22"/>
      <c r="M3" s="22"/>
      <c r="N3" s="22"/>
      <c r="O3" s="22"/>
      <c r="P3" s="22"/>
      <c r="Q3" s="22"/>
      <c r="R3" s="22"/>
      <c r="S3" s="22"/>
      <c r="T3" s="24"/>
      <c r="U3" s="4"/>
    </row>
    <row r="4" spans="1:21" ht="16.2" hidden="1" thickBot="1" x14ac:dyDescent="0.35">
      <c r="A4" s="21" t="s">
        <v>3</v>
      </c>
      <c r="B4" s="22"/>
      <c r="C4" s="22"/>
      <c r="D4" s="22">
        <v>132627312</v>
      </c>
      <c r="E4" s="22"/>
      <c r="F4" s="23"/>
      <c r="G4" s="22"/>
      <c r="H4" s="111"/>
      <c r="I4" s="150"/>
      <c r="J4" s="131"/>
      <c r="K4" s="22"/>
      <c r="L4" s="22"/>
      <c r="M4" s="22"/>
      <c r="N4" s="22"/>
      <c r="O4" s="22"/>
      <c r="P4" s="22"/>
      <c r="Q4" s="22"/>
      <c r="R4" s="22"/>
      <c r="S4" s="22"/>
      <c r="T4" s="24"/>
      <c r="U4" s="4"/>
    </row>
    <row r="5" spans="1:21" ht="16.2" thickBot="1" x14ac:dyDescent="0.35">
      <c r="A5" s="18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12">
        <v>8</v>
      </c>
      <c r="I5" s="151">
        <v>9</v>
      </c>
      <c r="J5" s="132">
        <v>10</v>
      </c>
      <c r="K5" s="19">
        <v>11</v>
      </c>
      <c r="L5" s="19"/>
      <c r="M5" s="19">
        <v>12</v>
      </c>
      <c r="N5" s="19">
        <v>13</v>
      </c>
      <c r="O5" s="19"/>
      <c r="P5" s="19"/>
      <c r="Q5" s="19">
        <v>14</v>
      </c>
      <c r="R5" s="19">
        <v>15</v>
      </c>
      <c r="S5" s="19">
        <v>16</v>
      </c>
      <c r="T5" s="20">
        <v>17</v>
      </c>
      <c r="U5" s="4"/>
    </row>
    <row r="6" spans="1:21" ht="99.75" customHeight="1" thickBot="1" x14ac:dyDescent="0.35">
      <c r="A6" s="29" t="s">
        <v>4</v>
      </c>
      <c r="B6" s="30" t="s">
        <v>5</v>
      </c>
      <c r="C6" s="30" t="s">
        <v>6</v>
      </c>
      <c r="D6" s="30" t="s">
        <v>7</v>
      </c>
      <c r="E6" s="385" t="s">
        <v>8</v>
      </c>
      <c r="F6" s="386" t="s">
        <v>9</v>
      </c>
      <c r="G6" s="422" t="s">
        <v>10</v>
      </c>
      <c r="H6" s="423"/>
      <c r="I6" s="423"/>
      <c r="J6" s="387" t="s">
        <v>11</v>
      </c>
      <c r="K6" s="385" t="s">
        <v>12</v>
      </c>
      <c r="L6" s="385" t="s">
        <v>63</v>
      </c>
      <c r="M6" s="385" t="s">
        <v>64</v>
      </c>
      <c r="N6" s="385" t="s">
        <v>66</v>
      </c>
      <c r="O6" s="385" t="s">
        <v>67</v>
      </c>
      <c r="P6" s="385" t="s">
        <v>68</v>
      </c>
      <c r="Q6" s="385" t="s">
        <v>65</v>
      </c>
      <c r="R6" s="385" t="s">
        <v>13</v>
      </c>
      <c r="S6" s="385" t="s">
        <v>15</v>
      </c>
      <c r="T6" s="388" t="s">
        <v>14</v>
      </c>
      <c r="U6" s="4"/>
    </row>
    <row r="7" spans="1:21" ht="16.2" thickBot="1" x14ac:dyDescent="0.35">
      <c r="A7" s="424" t="s">
        <v>245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6"/>
      <c r="U7" s="17"/>
    </row>
    <row r="8" spans="1:21" ht="63.6" customHeight="1" x14ac:dyDescent="0.3">
      <c r="A8" s="31">
        <v>1</v>
      </c>
      <c r="B8" s="238" t="s">
        <v>246</v>
      </c>
      <c r="C8" s="32"/>
      <c r="D8" s="32" t="s">
        <v>247</v>
      </c>
      <c r="E8" s="32" t="s">
        <v>62</v>
      </c>
      <c r="F8" s="238" t="s">
        <v>248</v>
      </c>
      <c r="G8" s="457">
        <v>94645000</v>
      </c>
      <c r="H8" s="239"/>
      <c r="I8" s="36">
        <v>0</v>
      </c>
      <c r="J8" s="133" t="s">
        <v>249</v>
      </c>
      <c r="K8" s="32" t="s">
        <v>250</v>
      </c>
      <c r="L8" s="33" t="s">
        <v>62</v>
      </c>
      <c r="M8" s="33" t="s">
        <v>62</v>
      </c>
      <c r="N8" s="33" t="s">
        <v>62</v>
      </c>
      <c r="O8" s="33" t="s">
        <v>62</v>
      </c>
      <c r="P8" s="33" t="s">
        <v>62</v>
      </c>
      <c r="Q8" s="33" t="s">
        <v>62</v>
      </c>
      <c r="R8" s="33" t="s">
        <v>62</v>
      </c>
      <c r="S8" s="32" t="s">
        <v>32</v>
      </c>
      <c r="T8" s="58" t="s">
        <v>251</v>
      </c>
      <c r="U8" s="6"/>
    </row>
    <row r="9" spans="1:21" ht="67.95" customHeight="1" x14ac:dyDescent="0.3">
      <c r="A9" s="35">
        <v>2</v>
      </c>
      <c r="B9" s="238" t="s">
        <v>252</v>
      </c>
      <c r="C9" s="32"/>
      <c r="D9" s="32" t="s">
        <v>247</v>
      </c>
      <c r="E9" s="32" t="s">
        <v>62</v>
      </c>
      <c r="F9" s="238" t="s">
        <v>253</v>
      </c>
      <c r="G9" s="458"/>
      <c r="H9" s="240"/>
      <c r="I9" s="36">
        <v>0</v>
      </c>
      <c r="J9" s="133" t="s">
        <v>249</v>
      </c>
      <c r="K9" s="32" t="s">
        <v>250</v>
      </c>
      <c r="L9" s="33" t="s">
        <v>62</v>
      </c>
      <c r="M9" s="33" t="s">
        <v>62</v>
      </c>
      <c r="N9" s="33" t="s">
        <v>62</v>
      </c>
      <c r="O9" s="33" t="s">
        <v>62</v>
      </c>
      <c r="P9" s="33" t="s">
        <v>62</v>
      </c>
      <c r="Q9" s="33" t="s">
        <v>62</v>
      </c>
      <c r="R9" s="33" t="s">
        <v>62</v>
      </c>
      <c r="S9" s="32" t="s">
        <v>32</v>
      </c>
      <c r="T9" s="58" t="s">
        <v>251</v>
      </c>
      <c r="U9" s="6"/>
    </row>
    <row r="10" spans="1:21" ht="52.8" x14ac:dyDescent="0.3">
      <c r="A10" s="35">
        <v>3</v>
      </c>
      <c r="B10" s="238" t="s">
        <v>254</v>
      </c>
      <c r="C10" s="32"/>
      <c r="D10" s="32" t="s">
        <v>247</v>
      </c>
      <c r="E10" s="32" t="s">
        <v>62</v>
      </c>
      <c r="F10" s="238" t="s">
        <v>255</v>
      </c>
      <c r="G10" s="459"/>
      <c r="H10" s="240"/>
      <c r="I10" s="36">
        <v>0</v>
      </c>
      <c r="J10" s="133" t="s">
        <v>249</v>
      </c>
      <c r="K10" s="32" t="s">
        <v>250</v>
      </c>
      <c r="L10" s="33" t="s">
        <v>62</v>
      </c>
      <c r="M10" s="33" t="s">
        <v>62</v>
      </c>
      <c r="N10" s="33" t="s">
        <v>62</v>
      </c>
      <c r="O10" s="33" t="s">
        <v>62</v>
      </c>
      <c r="P10" s="33" t="s">
        <v>62</v>
      </c>
      <c r="Q10" s="33">
        <v>44035</v>
      </c>
      <c r="R10" s="33">
        <v>44492</v>
      </c>
      <c r="S10" s="32" t="s">
        <v>32</v>
      </c>
      <c r="T10" s="58" t="s">
        <v>256</v>
      </c>
      <c r="U10" s="6"/>
    </row>
    <row r="11" spans="1:21" ht="69.599999999999994" customHeight="1" x14ac:dyDescent="0.3">
      <c r="A11" s="35">
        <v>4</v>
      </c>
      <c r="B11" s="241" t="s">
        <v>257</v>
      </c>
      <c r="C11" s="32"/>
      <c r="D11" s="32" t="s">
        <v>247</v>
      </c>
      <c r="E11" s="32" t="s">
        <v>62</v>
      </c>
      <c r="F11" s="241" t="s">
        <v>258</v>
      </c>
      <c r="G11" s="460">
        <v>50000000</v>
      </c>
      <c r="H11" s="240"/>
      <c r="I11" s="36">
        <v>0</v>
      </c>
      <c r="J11" s="133" t="s">
        <v>249</v>
      </c>
      <c r="K11" s="32" t="s">
        <v>250</v>
      </c>
      <c r="L11" s="33" t="s">
        <v>62</v>
      </c>
      <c r="M11" s="33" t="s">
        <v>62</v>
      </c>
      <c r="N11" s="33" t="s">
        <v>62</v>
      </c>
      <c r="O11" s="33" t="s">
        <v>62</v>
      </c>
      <c r="P11" s="33" t="s">
        <v>62</v>
      </c>
      <c r="Q11" s="33">
        <v>41974</v>
      </c>
      <c r="R11" s="33">
        <v>44379</v>
      </c>
      <c r="S11" s="32" t="s">
        <v>32</v>
      </c>
      <c r="T11" s="58" t="s">
        <v>259</v>
      </c>
      <c r="U11" s="6"/>
    </row>
    <row r="12" spans="1:21" ht="109.2" x14ac:dyDescent="0.3">
      <c r="A12" s="35">
        <v>5</v>
      </c>
      <c r="B12" s="241" t="s">
        <v>260</v>
      </c>
      <c r="C12" s="32"/>
      <c r="D12" s="36" t="s">
        <v>247</v>
      </c>
      <c r="E12" s="32" t="s">
        <v>62</v>
      </c>
      <c r="F12" s="241" t="s">
        <v>261</v>
      </c>
      <c r="G12" s="461"/>
      <c r="H12" s="242"/>
      <c r="I12" s="36">
        <v>0</v>
      </c>
      <c r="J12" s="133" t="s">
        <v>201</v>
      </c>
      <c r="K12" s="32" t="s">
        <v>250</v>
      </c>
      <c r="L12" s="33" t="s">
        <v>62</v>
      </c>
      <c r="M12" s="33" t="s">
        <v>62</v>
      </c>
      <c r="N12" s="33" t="s">
        <v>62</v>
      </c>
      <c r="O12" s="33" t="s">
        <v>62</v>
      </c>
      <c r="P12" s="33" t="s">
        <v>62</v>
      </c>
      <c r="Q12" s="33" t="s">
        <v>62</v>
      </c>
      <c r="R12" s="33" t="s">
        <v>62</v>
      </c>
      <c r="S12" s="32" t="s">
        <v>32</v>
      </c>
      <c r="T12" s="58" t="s">
        <v>262</v>
      </c>
      <c r="U12" s="6"/>
    </row>
    <row r="13" spans="1:21" ht="66" x14ac:dyDescent="0.3">
      <c r="A13" s="35">
        <v>6</v>
      </c>
      <c r="B13" s="241" t="s">
        <v>263</v>
      </c>
      <c r="C13" s="32"/>
      <c r="D13" s="36" t="s">
        <v>247</v>
      </c>
      <c r="E13" s="32" t="s">
        <v>62</v>
      </c>
      <c r="F13" s="241" t="s">
        <v>264</v>
      </c>
      <c r="G13" s="462">
        <v>80000000</v>
      </c>
      <c r="H13" s="242"/>
      <c r="I13" s="36"/>
      <c r="J13" s="133" t="s">
        <v>249</v>
      </c>
      <c r="K13" s="32" t="s">
        <v>250</v>
      </c>
      <c r="L13" s="33" t="s">
        <v>62</v>
      </c>
      <c r="M13" s="33" t="s">
        <v>62</v>
      </c>
      <c r="N13" s="33" t="s">
        <v>62</v>
      </c>
      <c r="O13" s="33" t="s">
        <v>62</v>
      </c>
      <c r="P13" s="33" t="s">
        <v>62</v>
      </c>
      <c r="Q13" s="33">
        <v>42655</v>
      </c>
      <c r="R13" s="33">
        <v>44561</v>
      </c>
      <c r="S13" s="32" t="s">
        <v>32</v>
      </c>
      <c r="T13" s="58" t="s">
        <v>259</v>
      </c>
      <c r="U13" s="6"/>
    </row>
    <row r="14" spans="1:21" ht="63" thickBot="1" x14ac:dyDescent="0.35">
      <c r="A14" s="35">
        <v>7</v>
      </c>
      <c r="B14" s="241" t="s">
        <v>265</v>
      </c>
      <c r="C14" s="32"/>
      <c r="D14" s="36" t="s">
        <v>247</v>
      </c>
      <c r="E14" s="32" t="s">
        <v>62</v>
      </c>
      <c r="F14" s="241" t="s">
        <v>266</v>
      </c>
      <c r="G14" s="463"/>
      <c r="H14" s="242"/>
      <c r="I14" s="36"/>
      <c r="J14" s="133" t="s">
        <v>249</v>
      </c>
      <c r="K14" s="32" t="s">
        <v>250</v>
      </c>
      <c r="L14" s="33" t="s">
        <v>62</v>
      </c>
      <c r="M14" s="33" t="s">
        <v>62</v>
      </c>
      <c r="N14" s="33" t="s">
        <v>62</v>
      </c>
      <c r="O14" s="33" t="s">
        <v>62</v>
      </c>
      <c r="P14" s="33" t="s">
        <v>62</v>
      </c>
      <c r="Q14" s="33">
        <v>41439</v>
      </c>
      <c r="R14" s="33">
        <v>44561</v>
      </c>
      <c r="S14" s="32" t="s">
        <v>32</v>
      </c>
      <c r="T14" s="58" t="s">
        <v>259</v>
      </c>
      <c r="U14" s="6"/>
    </row>
    <row r="15" spans="1:21" ht="16.2" thickBot="1" x14ac:dyDescent="0.35">
      <c r="A15" s="12"/>
      <c r="B15" s="13"/>
      <c r="C15" s="13"/>
      <c r="D15" s="464"/>
      <c r="E15" s="471"/>
      <c r="F15" s="472"/>
      <c r="G15" s="473"/>
      <c r="H15" s="474">
        <f>SUM(H8:H14)</f>
        <v>0</v>
      </c>
      <c r="I15" s="475">
        <f>SUM(I8:I14)</f>
        <v>0</v>
      </c>
      <c r="J15" s="476"/>
      <c r="K15" s="477"/>
      <c r="L15" s="477"/>
      <c r="M15" s="477"/>
      <c r="N15" s="477"/>
      <c r="O15" s="477"/>
      <c r="P15" s="477"/>
      <c r="Q15" s="477"/>
      <c r="R15" s="477"/>
      <c r="S15" s="477"/>
      <c r="T15" s="478"/>
      <c r="U15" s="6"/>
    </row>
    <row r="16" spans="1:21" ht="16.2" thickBot="1" x14ac:dyDescent="0.35">
      <c r="A16" s="243"/>
      <c r="B16" s="244" t="s">
        <v>69</v>
      </c>
      <c r="C16" s="245"/>
      <c r="D16" s="245"/>
      <c r="E16" s="465"/>
      <c r="F16" s="466"/>
      <c r="G16" s="467"/>
      <c r="H16" s="468"/>
      <c r="I16" s="465"/>
      <c r="J16" s="469"/>
      <c r="K16" s="465"/>
      <c r="L16" s="465"/>
      <c r="M16" s="465"/>
      <c r="N16" s="465"/>
      <c r="O16" s="465"/>
      <c r="P16" s="465"/>
      <c r="Q16" s="465"/>
      <c r="R16" s="465"/>
      <c r="S16" s="465"/>
      <c r="T16" s="470"/>
      <c r="U16" s="6"/>
    </row>
    <row r="17" spans="1:21" ht="15.6" hidden="1" x14ac:dyDescent="0.3">
      <c r="A17" s="31">
        <v>1</v>
      </c>
      <c r="B17" s="246"/>
      <c r="C17" s="32"/>
      <c r="D17" s="32" t="s">
        <v>16</v>
      </c>
      <c r="E17" s="32" t="s">
        <v>62</v>
      </c>
      <c r="F17" s="9" t="s">
        <v>20</v>
      </c>
      <c r="G17" s="11">
        <v>800000</v>
      </c>
      <c r="H17" s="114">
        <v>0</v>
      </c>
      <c r="I17" s="11">
        <v>800000</v>
      </c>
      <c r="J17" s="137" t="s">
        <v>26</v>
      </c>
      <c r="K17" s="32" t="s">
        <v>23</v>
      </c>
      <c r="L17" s="32"/>
      <c r="M17" s="33">
        <v>42926</v>
      </c>
      <c r="N17" s="33">
        <v>42940</v>
      </c>
      <c r="O17" s="33"/>
      <c r="P17" s="33"/>
      <c r="Q17" s="33">
        <v>42957</v>
      </c>
      <c r="R17" s="33">
        <v>43220</v>
      </c>
      <c r="S17" s="32"/>
      <c r="T17" s="34"/>
      <c r="U17" s="6"/>
    </row>
    <row r="18" spans="1:21" ht="15.6" hidden="1" x14ac:dyDescent="0.3">
      <c r="A18" s="35">
        <v>2</v>
      </c>
      <c r="B18" s="2"/>
      <c r="C18" s="36"/>
      <c r="D18" s="36" t="s">
        <v>27</v>
      </c>
      <c r="E18" s="32" t="s">
        <v>62</v>
      </c>
      <c r="F18" s="1" t="s">
        <v>21</v>
      </c>
      <c r="G18" s="3">
        <v>800000</v>
      </c>
      <c r="H18" s="115">
        <v>0</v>
      </c>
      <c r="I18" s="3">
        <v>800000</v>
      </c>
      <c r="J18" s="134" t="s">
        <v>26</v>
      </c>
      <c r="K18" s="36" t="s">
        <v>23</v>
      </c>
      <c r="L18" s="36"/>
      <c r="M18" s="37">
        <v>42926</v>
      </c>
      <c r="N18" s="37">
        <v>42940</v>
      </c>
      <c r="O18" s="37"/>
      <c r="P18" s="37"/>
      <c r="Q18" s="37">
        <v>42957</v>
      </c>
      <c r="R18" s="37">
        <v>43190</v>
      </c>
      <c r="S18" s="36"/>
      <c r="T18" s="38"/>
      <c r="U18" s="6"/>
    </row>
    <row r="19" spans="1:21" ht="15.6" hidden="1" x14ac:dyDescent="0.3">
      <c r="A19" s="35">
        <v>3</v>
      </c>
      <c r="B19" s="2"/>
      <c r="C19" s="36"/>
      <c r="D19" s="36" t="s">
        <v>27</v>
      </c>
      <c r="E19" s="32" t="s">
        <v>62</v>
      </c>
      <c r="F19" s="1" t="s">
        <v>22</v>
      </c>
      <c r="G19" s="3">
        <v>500000</v>
      </c>
      <c r="H19" s="115">
        <v>0</v>
      </c>
      <c r="I19" s="3">
        <v>500000</v>
      </c>
      <c r="J19" s="134" t="s">
        <v>26</v>
      </c>
      <c r="K19" s="36" t="s">
        <v>23</v>
      </c>
      <c r="L19" s="36"/>
      <c r="M19" s="36" t="s">
        <v>18</v>
      </c>
      <c r="N19" s="36" t="s">
        <v>18</v>
      </c>
      <c r="O19" s="36"/>
      <c r="P19" s="36"/>
      <c r="Q19" s="36" t="s">
        <v>18</v>
      </c>
      <c r="R19" s="37">
        <v>43190</v>
      </c>
      <c r="S19" s="36"/>
      <c r="T19" s="38"/>
      <c r="U19" s="6"/>
    </row>
    <row r="20" spans="1:21" ht="31.2" hidden="1" x14ac:dyDescent="0.3">
      <c r="A20" s="35">
        <v>4</v>
      </c>
      <c r="B20" s="2"/>
      <c r="C20" s="36"/>
      <c r="D20" s="36" t="s">
        <v>28</v>
      </c>
      <c r="E20" s="32" t="s">
        <v>62</v>
      </c>
      <c r="F20" s="1" t="s">
        <v>24</v>
      </c>
      <c r="G20" s="3">
        <v>300000</v>
      </c>
      <c r="H20" s="115">
        <v>0</v>
      </c>
      <c r="I20" s="3">
        <v>300000</v>
      </c>
      <c r="J20" s="134" t="s">
        <v>26</v>
      </c>
      <c r="K20" s="36" t="s">
        <v>23</v>
      </c>
      <c r="L20" s="36"/>
      <c r="M20" s="36" t="s">
        <v>18</v>
      </c>
      <c r="N20" s="36" t="s">
        <v>18</v>
      </c>
      <c r="O20" s="36"/>
      <c r="P20" s="36"/>
      <c r="Q20" s="36" t="s">
        <v>18</v>
      </c>
      <c r="R20" s="37">
        <v>43281</v>
      </c>
      <c r="S20" s="36"/>
      <c r="T20" s="38"/>
      <c r="U20" s="6"/>
    </row>
    <row r="21" spans="1:21" ht="46.8" hidden="1" x14ac:dyDescent="0.3">
      <c r="A21" s="40">
        <v>5</v>
      </c>
      <c r="B21" s="5"/>
      <c r="C21" s="41"/>
      <c r="D21" s="41" t="s">
        <v>16</v>
      </c>
      <c r="E21" s="32" t="s">
        <v>62</v>
      </c>
      <c r="F21" s="5" t="s">
        <v>25</v>
      </c>
      <c r="G21" s="7">
        <v>5000000</v>
      </c>
      <c r="H21" s="116">
        <v>0</v>
      </c>
      <c r="I21" s="3">
        <v>5000000</v>
      </c>
      <c r="J21" s="135" t="s">
        <v>26</v>
      </c>
      <c r="K21" s="41" t="s">
        <v>23</v>
      </c>
      <c r="L21" s="41"/>
      <c r="M21" s="41" t="s">
        <v>18</v>
      </c>
      <c r="N21" s="41" t="s">
        <v>18</v>
      </c>
      <c r="O21" s="41"/>
      <c r="P21" s="41"/>
      <c r="Q21" s="41" t="s">
        <v>18</v>
      </c>
      <c r="R21" s="42">
        <v>43069</v>
      </c>
      <c r="S21" s="42"/>
      <c r="T21" s="43"/>
      <c r="U21" s="6"/>
    </row>
    <row r="22" spans="1:21" ht="16.2" hidden="1" thickBot="1" x14ac:dyDescent="0.35">
      <c r="A22" s="44"/>
      <c r="B22" s="247"/>
      <c r="C22" s="45"/>
      <c r="D22" s="45"/>
      <c r="E22" s="45"/>
      <c r="F22" s="8"/>
      <c r="G22" s="46">
        <f t="shared" ref="G22:H22" si="0">SUM(G17:G21)</f>
        <v>7400000</v>
      </c>
      <c r="H22" s="117">
        <f t="shared" si="0"/>
        <v>0</v>
      </c>
      <c r="I22" s="152">
        <f>SUM(I17:I21)</f>
        <v>7400000</v>
      </c>
      <c r="J22" s="138"/>
      <c r="K22" s="47"/>
      <c r="L22" s="47"/>
      <c r="M22" s="45"/>
      <c r="N22" s="45"/>
      <c r="O22" s="45"/>
      <c r="P22" s="45"/>
      <c r="Q22" s="45"/>
      <c r="R22" s="45"/>
      <c r="S22" s="45"/>
      <c r="T22" s="48"/>
      <c r="U22" s="6"/>
    </row>
    <row r="23" spans="1:21" ht="16.2" hidden="1" thickBot="1" x14ac:dyDescent="0.35">
      <c r="A23" s="49"/>
      <c r="B23" s="248"/>
      <c r="C23" s="50"/>
      <c r="D23" s="50"/>
      <c r="E23" s="50"/>
      <c r="F23" s="10"/>
      <c r="G23" s="50"/>
      <c r="H23" s="118"/>
      <c r="I23" s="153"/>
      <c r="J23" s="139"/>
      <c r="K23" s="50"/>
      <c r="L23" s="50"/>
      <c r="M23" s="50"/>
      <c r="N23" s="50"/>
      <c r="O23" s="50"/>
      <c r="P23" s="50"/>
      <c r="Q23" s="50"/>
      <c r="R23" s="50"/>
      <c r="S23" s="50"/>
      <c r="T23" s="51"/>
      <c r="U23" s="6"/>
    </row>
    <row r="24" spans="1:21" ht="15.6" hidden="1" x14ac:dyDescent="0.3">
      <c r="A24" s="31">
        <v>1</v>
      </c>
      <c r="B24" s="9"/>
      <c r="C24" s="32"/>
      <c r="D24" s="32" t="s">
        <v>16</v>
      </c>
      <c r="E24" s="32" t="s">
        <v>62</v>
      </c>
      <c r="F24" s="9" t="s">
        <v>29</v>
      </c>
      <c r="G24" s="52">
        <v>30000000</v>
      </c>
      <c r="H24" s="119">
        <v>30000000</v>
      </c>
      <c r="I24" s="36">
        <v>0</v>
      </c>
      <c r="J24" s="137" t="s">
        <v>30</v>
      </c>
      <c r="K24" s="32" t="s">
        <v>31</v>
      </c>
      <c r="L24" s="32"/>
      <c r="M24" s="33">
        <v>42918</v>
      </c>
      <c r="N24" s="33">
        <v>42948</v>
      </c>
      <c r="O24" s="33"/>
      <c r="P24" s="33"/>
      <c r="Q24" s="33">
        <v>42968</v>
      </c>
      <c r="R24" s="33">
        <v>43281</v>
      </c>
      <c r="S24" s="32"/>
      <c r="T24" s="34"/>
      <c r="U24" s="6"/>
    </row>
    <row r="25" spans="1:21" ht="15.6" hidden="1" x14ac:dyDescent="0.3">
      <c r="A25" s="35">
        <v>2</v>
      </c>
      <c r="B25" s="1"/>
      <c r="C25" s="36"/>
      <c r="D25" s="36" t="s">
        <v>16</v>
      </c>
      <c r="E25" s="32" t="s">
        <v>62</v>
      </c>
      <c r="F25" s="1" t="s">
        <v>60</v>
      </c>
      <c r="G25" s="59">
        <v>18000000</v>
      </c>
      <c r="H25" s="120">
        <v>18000000</v>
      </c>
      <c r="I25" s="36">
        <v>0</v>
      </c>
      <c r="J25" s="134" t="s">
        <v>30</v>
      </c>
      <c r="K25" s="36" t="s">
        <v>31</v>
      </c>
      <c r="L25" s="36"/>
      <c r="M25" s="37">
        <v>42925</v>
      </c>
      <c r="N25" s="37">
        <v>42955</v>
      </c>
      <c r="O25" s="37"/>
      <c r="P25" s="37"/>
      <c r="Q25" s="37">
        <v>42975</v>
      </c>
      <c r="R25" s="37">
        <v>43281</v>
      </c>
      <c r="S25" s="36"/>
      <c r="T25" s="38"/>
      <c r="U25" s="6"/>
    </row>
    <row r="26" spans="1:21" ht="15.6" hidden="1" x14ac:dyDescent="0.3">
      <c r="A26" s="35">
        <v>3</v>
      </c>
      <c r="B26" s="1"/>
      <c r="C26" s="36"/>
      <c r="D26" s="36" t="s">
        <v>16</v>
      </c>
      <c r="E26" s="32" t="s">
        <v>62</v>
      </c>
      <c r="F26" s="1" t="s">
        <v>33</v>
      </c>
      <c r="G26" s="59">
        <v>29000000</v>
      </c>
      <c r="H26" s="120">
        <v>29000000</v>
      </c>
      <c r="I26" s="36">
        <v>0</v>
      </c>
      <c r="J26" s="134" t="s">
        <v>30</v>
      </c>
      <c r="K26" s="36" t="s">
        <v>31</v>
      </c>
      <c r="L26" s="36"/>
      <c r="M26" s="37">
        <v>42925</v>
      </c>
      <c r="N26" s="37">
        <v>42955</v>
      </c>
      <c r="O26" s="37"/>
      <c r="P26" s="37"/>
      <c r="Q26" s="37">
        <v>42975</v>
      </c>
      <c r="R26" s="37">
        <v>43281</v>
      </c>
      <c r="S26" s="36"/>
      <c r="T26" s="38"/>
      <c r="U26" s="6"/>
    </row>
    <row r="27" spans="1:21" ht="15.6" hidden="1" x14ac:dyDescent="0.3">
      <c r="A27" s="35">
        <v>4</v>
      </c>
      <c r="B27" s="1"/>
      <c r="C27" s="36"/>
      <c r="D27" s="36" t="s">
        <v>16</v>
      </c>
      <c r="E27" s="32" t="s">
        <v>62</v>
      </c>
      <c r="F27" s="1" t="s">
        <v>33</v>
      </c>
      <c r="G27" s="59">
        <v>28000000</v>
      </c>
      <c r="H27" s="120">
        <v>28000000</v>
      </c>
      <c r="I27" s="36">
        <v>0</v>
      </c>
      <c r="J27" s="134" t="s">
        <v>30</v>
      </c>
      <c r="K27" s="36" t="s">
        <v>31</v>
      </c>
      <c r="L27" s="36"/>
      <c r="M27" s="37">
        <v>42925</v>
      </c>
      <c r="N27" s="37">
        <v>42955</v>
      </c>
      <c r="O27" s="37"/>
      <c r="P27" s="37"/>
      <c r="Q27" s="37">
        <v>42975</v>
      </c>
      <c r="R27" s="37">
        <v>43281</v>
      </c>
      <c r="S27" s="36"/>
      <c r="T27" s="38"/>
      <c r="U27" s="6"/>
    </row>
    <row r="28" spans="1:21" ht="31.2" hidden="1" x14ac:dyDescent="0.3">
      <c r="A28" s="35">
        <v>5</v>
      </c>
      <c r="B28" s="1"/>
      <c r="C28" s="36"/>
      <c r="D28" s="36" t="s">
        <v>16</v>
      </c>
      <c r="E28" s="32" t="s">
        <v>62</v>
      </c>
      <c r="F28" s="1" t="s">
        <v>34</v>
      </c>
      <c r="G28" s="59">
        <v>12000000</v>
      </c>
      <c r="H28" s="120">
        <v>12000000</v>
      </c>
      <c r="I28" s="36">
        <v>0</v>
      </c>
      <c r="J28" s="134" t="s">
        <v>32</v>
      </c>
      <c r="K28" s="36" t="s">
        <v>31</v>
      </c>
      <c r="L28" s="36"/>
      <c r="M28" s="37" t="s">
        <v>18</v>
      </c>
      <c r="N28" s="37" t="s">
        <v>18</v>
      </c>
      <c r="O28" s="37"/>
      <c r="P28" s="37"/>
      <c r="Q28" s="37" t="s">
        <v>18</v>
      </c>
      <c r="R28" s="37">
        <v>43089</v>
      </c>
      <c r="S28" s="36"/>
      <c r="T28" s="38"/>
      <c r="U28" s="6"/>
    </row>
    <row r="29" spans="1:21" ht="15.6" hidden="1" x14ac:dyDescent="0.3">
      <c r="A29" s="35">
        <v>6</v>
      </c>
      <c r="B29" s="1"/>
      <c r="C29" s="36"/>
      <c r="D29" s="36" t="s">
        <v>16</v>
      </c>
      <c r="E29" s="32" t="s">
        <v>62</v>
      </c>
      <c r="F29" s="1" t="s">
        <v>61</v>
      </c>
      <c r="G29" s="59">
        <v>43000000</v>
      </c>
      <c r="H29" s="120">
        <v>43000000</v>
      </c>
      <c r="I29" s="36">
        <v>0</v>
      </c>
      <c r="J29" s="134" t="s">
        <v>30</v>
      </c>
      <c r="K29" s="36" t="s">
        <v>31</v>
      </c>
      <c r="L29" s="36"/>
      <c r="M29" s="36" t="s">
        <v>18</v>
      </c>
      <c r="N29" s="36" t="s">
        <v>18</v>
      </c>
      <c r="O29" s="36"/>
      <c r="P29" s="36"/>
      <c r="Q29" s="36" t="s">
        <v>18</v>
      </c>
      <c r="R29" s="37">
        <v>43281</v>
      </c>
      <c r="S29" s="36"/>
      <c r="T29" s="38"/>
      <c r="U29" s="6"/>
    </row>
    <row r="30" spans="1:21" ht="15.6" hidden="1" x14ac:dyDescent="0.3">
      <c r="A30" s="35">
        <v>7</v>
      </c>
      <c r="B30" s="1"/>
      <c r="C30" s="36"/>
      <c r="D30" s="36" t="s">
        <v>16</v>
      </c>
      <c r="E30" s="32" t="s">
        <v>62</v>
      </c>
      <c r="F30" s="1" t="s">
        <v>35</v>
      </c>
      <c r="G30" s="447">
        <v>60000000</v>
      </c>
      <c r="H30" s="449">
        <v>60000000</v>
      </c>
      <c r="I30" s="36">
        <v>0</v>
      </c>
      <c r="J30" s="134" t="s">
        <v>30</v>
      </c>
      <c r="K30" s="36" t="s">
        <v>31</v>
      </c>
      <c r="L30" s="36"/>
      <c r="M30" s="36" t="s">
        <v>18</v>
      </c>
      <c r="N30" s="36" t="s">
        <v>18</v>
      </c>
      <c r="O30" s="36"/>
      <c r="P30" s="36"/>
      <c r="Q30" s="36" t="s">
        <v>18</v>
      </c>
      <c r="R30" s="37">
        <v>43281</v>
      </c>
      <c r="S30" s="36"/>
      <c r="T30" s="38"/>
      <c r="U30" s="6"/>
    </row>
    <row r="31" spans="1:21" ht="31.8" hidden="1" thickBot="1" x14ac:dyDescent="0.35">
      <c r="A31" s="40">
        <v>8</v>
      </c>
      <c r="B31" s="60"/>
      <c r="C31" s="41"/>
      <c r="D31" s="41" t="s">
        <v>16</v>
      </c>
      <c r="E31" s="32" t="s">
        <v>62</v>
      </c>
      <c r="F31" s="60" t="s">
        <v>36</v>
      </c>
      <c r="G31" s="448"/>
      <c r="H31" s="450"/>
      <c r="I31" s="36">
        <v>0</v>
      </c>
      <c r="J31" s="135" t="s">
        <v>30</v>
      </c>
      <c r="K31" s="41" t="s">
        <v>31</v>
      </c>
      <c r="L31" s="41"/>
      <c r="M31" s="41" t="s">
        <v>18</v>
      </c>
      <c r="N31" s="41" t="s">
        <v>18</v>
      </c>
      <c r="O31" s="41"/>
      <c r="P31" s="41"/>
      <c r="Q31" s="41" t="s">
        <v>18</v>
      </c>
      <c r="R31" s="42">
        <v>43281</v>
      </c>
      <c r="S31" s="41"/>
      <c r="T31" s="43"/>
      <c r="U31" s="6"/>
    </row>
    <row r="32" spans="1:21" ht="16.2" hidden="1" thickBot="1" x14ac:dyDescent="0.35">
      <c r="A32" s="49"/>
      <c r="B32" s="248"/>
      <c r="C32" s="50"/>
      <c r="D32" s="50"/>
      <c r="E32" s="50"/>
      <c r="F32" s="50"/>
      <c r="G32" s="53">
        <f>SUM(G24:G31)</f>
        <v>220000000</v>
      </c>
      <c r="H32" s="121">
        <f t="shared" ref="H32" si="1">SUM(H24:H31)</f>
        <v>220000000</v>
      </c>
      <c r="I32" s="154">
        <v>0</v>
      </c>
      <c r="J32" s="139"/>
      <c r="K32" s="50"/>
      <c r="L32" s="50"/>
      <c r="M32" s="50"/>
      <c r="N32" s="50"/>
      <c r="O32" s="50"/>
      <c r="P32" s="50"/>
      <c r="Q32" s="50"/>
      <c r="R32" s="50"/>
      <c r="S32" s="50"/>
      <c r="T32" s="51"/>
      <c r="U32" s="6"/>
    </row>
    <row r="33" spans="1:23" ht="16.2" hidden="1" thickBot="1" x14ac:dyDescent="0.35">
      <c r="A33" s="54" t="s">
        <v>37</v>
      </c>
      <c r="B33" s="55"/>
      <c r="C33" s="55"/>
      <c r="D33" s="55"/>
      <c r="E33" s="55"/>
      <c r="F33" s="55"/>
      <c r="G33" s="98"/>
      <c r="H33" s="122"/>
      <c r="I33" s="155"/>
      <c r="J33" s="140"/>
      <c r="K33" s="55"/>
      <c r="L33" s="55"/>
      <c r="M33" s="55"/>
      <c r="N33" s="55"/>
      <c r="O33" s="55"/>
      <c r="P33" s="55"/>
      <c r="Q33" s="55"/>
      <c r="R33" s="55"/>
      <c r="S33" s="55"/>
      <c r="T33" s="56"/>
      <c r="U33" s="6"/>
    </row>
    <row r="34" spans="1:23" ht="31.2" hidden="1" x14ac:dyDescent="0.3">
      <c r="A34" s="31">
        <v>1</v>
      </c>
      <c r="B34" s="246"/>
      <c r="C34" s="32"/>
      <c r="D34" s="32" t="s">
        <v>16</v>
      </c>
      <c r="E34" s="32" t="s">
        <v>62</v>
      </c>
      <c r="F34" s="9" t="s">
        <v>41</v>
      </c>
      <c r="G34" s="249">
        <v>4500000</v>
      </c>
      <c r="H34" s="250">
        <v>4500000</v>
      </c>
      <c r="I34" s="36">
        <v>0</v>
      </c>
      <c r="J34" s="141" t="s">
        <v>38</v>
      </c>
      <c r="K34" s="32" t="s">
        <v>39</v>
      </c>
      <c r="L34" s="33">
        <v>43068</v>
      </c>
      <c r="M34" s="33">
        <v>43117</v>
      </c>
      <c r="N34" s="71">
        <v>43131</v>
      </c>
      <c r="O34" s="71">
        <f>N34+5</f>
        <v>43136</v>
      </c>
      <c r="P34" s="71">
        <f>O34+2</f>
        <v>43138</v>
      </c>
      <c r="Q34" s="33">
        <f>P34+2</f>
        <v>43140</v>
      </c>
      <c r="R34" s="71">
        <v>43266</v>
      </c>
      <c r="S34" s="32" t="s">
        <v>83</v>
      </c>
      <c r="T34" s="58" t="s">
        <v>82</v>
      </c>
      <c r="U34" s="6"/>
    </row>
    <row r="35" spans="1:23" ht="31.2" hidden="1" x14ac:dyDescent="0.3">
      <c r="A35" s="72">
        <f>1+A34</f>
        <v>2</v>
      </c>
      <c r="B35" s="2"/>
      <c r="C35" s="39"/>
      <c r="D35" s="39" t="s">
        <v>16</v>
      </c>
      <c r="E35" s="67" t="s">
        <v>62</v>
      </c>
      <c r="F35" s="2" t="s">
        <v>44</v>
      </c>
      <c r="G35" s="249">
        <v>3000000</v>
      </c>
      <c r="H35" s="250">
        <v>3000000</v>
      </c>
      <c r="I35" s="39">
        <v>0</v>
      </c>
      <c r="J35" s="141" t="s">
        <v>38</v>
      </c>
      <c r="K35" s="39" t="s">
        <v>39</v>
      </c>
      <c r="L35" s="71">
        <v>43068</v>
      </c>
      <c r="M35" s="33">
        <v>43117</v>
      </c>
      <c r="N35" s="71">
        <v>43131</v>
      </c>
      <c r="O35" s="71">
        <f t="shared" ref="O35:O37" si="2">N35+5</f>
        <v>43136</v>
      </c>
      <c r="P35" s="71">
        <f t="shared" ref="P35:Q37" si="3">O35+2</f>
        <v>43138</v>
      </c>
      <c r="Q35" s="33">
        <f t="shared" si="3"/>
        <v>43140</v>
      </c>
      <c r="R35" s="71">
        <v>43266</v>
      </c>
      <c r="S35" s="67" t="s">
        <v>83</v>
      </c>
      <c r="T35" s="74" t="s">
        <v>82</v>
      </c>
      <c r="U35" s="64"/>
      <c r="V35" s="251"/>
      <c r="W35" s="251"/>
    </row>
    <row r="36" spans="1:23" ht="31.2" hidden="1" x14ac:dyDescent="0.3">
      <c r="A36" s="72">
        <f t="shared" ref="A36:A52" si="4">1+A35</f>
        <v>3</v>
      </c>
      <c r="B36" s="2"/>
      <c r="C36" s="39"/>
      <c r="D36" s="39" t="s">
        <v>16</v>
      </c>
      <c r="E36" s="67" t="s">
        <v>62</v>
      </c>
      <c r="F36" s="2" t="s">
        <v>42</v>
      </c>
      <c r="G36" s="249">
        <v>3500000</v>
      </c>
      <c r="H36" s="250">
        <v>3500000</v>
      </c>
      <c r="I36" s="39">
        <v>0</v>
      </c>
      <c r="J36" s="141" t="s">
        <v>38</v>
      </c>
      <c r="K36" s="39" t="s">
        <v>39</v>
      </c>
      <c r="L36" s="71">
        <v>43068</v>
      </c>
      <c r="M36" s="33">
        <v>43117</v>
      </c>
      <c r="N36" s="71">
        <v>43131</v>
      </c>
      <c r="O36" s="71">
        <f t="shared" si="2"/>
        <v>43136</v>
      </c>
      <c r="P36" s="71">
        <f t="shared" si="3"/>
        <v>43138</v>
      </c>
      <c r="Q36" s="33">
        <f t="shared" si="3"/>
        <v>43140</v>
      </c>
      <c r="R36" s="71">
        <v>43266</v>
      </c>
      <c r="S36" s="67" t="s">
        <v>83</v>
      </c>
      <c r="T36" s="74" t="s">
        <v>82</v>
      </c>
      <c r="U36" s="64"/>
      <c r="V36" s="251"/>
      <c r="W36" s="251"/>
    </row>
    <row r="37" spans="1:23" ht="31.2" hidden="1" x14ac:dyDescent="0.3">
      <c r="A37" s="72">
        <f t="shared" si="4"/>
        <v>4</v>
      </c>
      <c r="B37" s="2"/>
      <c r="C37" s="39"/>
      <c r="D37" s="39" t="s">
        <v>16</v>
      </c>
      <c r="E37" s="67" t="s">
        <v>62</v>
      </c>
      <c r="F37" s="2" t="s">
        <v>43</v>
      </c>
      <c r="G37" s="249">
        <v>2500000</v>
      </c>
      <c r="H37" s="250">
        <v>2500000</v>
      </c>
      <c r="I37" s="39">
        <v>0</v>
      </c>
      <c r="J37" s="141" t="s">
        <v>38</v>
      </c>
      <c r="K37" s="39" t="s">
        <v>39</v>
      </c>
      <c r="L37" s="71">
        <v>43068</v>
      </c>
      <c r="M37" s="33">
        <v>43117</v>
      </c>
      <c r="N37" s="71">
        <v>43131</v>
      </c>
      <c r="O37" s="71">
        <f t="shared" si="2"/>
        <v>43136</v>
      </c>
      <c r="P37" s="71">
        <f t="shared" si="3"/>
        <v>43138</v>
      </c>
      <c r="Q37" s="33">
        <f t="shared" si="3"/>
        <v>43140</v>
      </c>
      <c r="R37" s="71">
        <v>43266</v>
      </c>
      <c r="S37" s="67" t="s">
        <v>83</v>
      </c>
      <c r="T37" s="74" t="s">
        <v>82</v>
      </c>
      <c r="U37" s="64"/>
      <c r="V37" s="251"/>
      <c r="W37" s="251"/>
    </row>
    <row r="38" spans="1:23" ht="31.2" hidden="1" x14ac:dyDescent="0.3">
      <c r="A38" s="72">
        <f t="shared" si="4"/>
        <v>5</v>
      </c>
      <c r="B38" s="2"/>
      <c r="C38" s="39"/>
      <c r="D38" s="39" t="s">
        <v>16</v>
      </c>
      <c r="E38" s="67" t="s">
        <v>62</v>
      </c>
      <c r="F38" s="2" t="s">
        <v>45</v>
      </c>
      <c r="G38" s="249">
        <v>0</v>
      </c>
      <c r="H38" s="250">
        <v>0</v>
      </c>
      <c r="I38" s="39">
        <v>0</v>
      </c>
      <c r="J38" s="141" t="s">
        <v>38</v>
      </c>
      <c r="K38" s="39" t="s">
        <v>39</v>
      </c>
      <c r="L38" s="71">
        <v>43068</v>
      </c>
      <c r="M38" s="71">
        <v>43069</v>
      </c>
      <c r="N38" s="71">
        <v>43083</v>
      </c>
      <c r="O38" s="71">
        <f t="shared" ref="O38:O39" si="5">N38+7</f>
        <v>43090</v>
      </c>
      <c r="P38" s="71">
        <v>43091</v>
      </c>
      <c r="Q38" s="71">
        <v>43110</v>
      </c>
      <c r="R38" s="71">
        <v>43266</v>
      </c>
      <c r="S38" s="67" t="s">
        <v>83</v>
      </c>
      <c r="T38" s="74" t="s">
        <v>82</v>
      </c>
      <c r="U38" s="64"/>
      <c r="V38" s="251"/>
      <c r="W38" s="251"/>
    </row>
    <row r="39" spans="1:23" ht="31.2" hidden="1" x14ac:dyDescent="0.3">
      <c r="A39" s="72">
        <f t="shared" si="4"/>
        <v>6</v>
      </c>
      <c r="B39" s="2"/>
      <c r="C39" s="39"/>
      <c r="D39" s="39" t="s">
        <v>16</v>
      </c>
      <c r="E39" s="67" t="s">
        <v>62</v>
      </c>
      <c r="F39" s="2" t="s">
        <v>46</v>
      </c>
      <c r="G39" s="249">
        <v>3000000</v>
      </c>
      <c r="H39" s="250">
        <v>3000000</v>
      </c>
      <c r="I39" s="39">
        <v>0</v>
      </c>
      <c r="J39" s="141" t="s">
        <v>38</v>
      </c>
      <c r="K39" s="39" t="s">
        <v>39</v>
      </c>
      <c r="L39" s="71">
        <v>43068</v>
      </c>
      <c r="M39" s="71">
        <v>43069</v>
      </c>
      <c r="N39" s="71">
        <v>43083</v>
      </c>
      <c r="O39" s="71">
        <f t="shared" si="5"/>
        <v>43090</v>
      </c>
      <c r="P39" s="71">
        <v>43091</v>
      </c>
      <c r="Q39" s="71">
        <v>43110</v>
      </c>
      <c r="R39" s="71">
        <v>43266</v>
      </c>
      <c r="S39" s="67" t="s">
        <v>83</v>
      </c>
      <c r="T39" s="74" t="s">
        <v>82</v>
      </c>
      <c r="U39" s="64"/>
      <c r="V39" s="251"/>
      <c r="W39" s="251"/>
    </row>
    <row r="40" spans="1:23" ht="31.2" hidden="1" x14ac:dyDescent="0.3">
      <c r="A40" s="72">
        <f t="shared" si="4"/>
        <v>7</v>
      </c>
      <c r="B40" s="2"/>
      <c r="C40" s="39"/>
      <c r="D40" s="39" t="s">
        <v>16</v>
      </c>
      <c r="E40" s="67" t="s">
        <v>62</v>
      </c>
      <c r="F40" s="2" t="s">
        <v>46</v>
      </c>
      <c r="G40" s="249">
        <v>2700000</v>
      </c>
      <c r="H40" s="250">
        <v>2700000</v>
      </c>
      <c r="I40" s="39">
        <v>0</v>
      </c>
      <c r="J40" s="141" t="s">
        <v>38</v>
      </c>
      <c r="K40" s="39" t="s">
        <v>39</v>
      </c>
      <c r="L40" s="71">
        <v>43068</v>
      </c>
      <c r="M40" s="33">
        <v>43117</v>
      </c>
      <c r="N40" s="71">
        <v>43131</v>
      </c>
      <c r="O40" s="71">
        <f t="shared" ref="O40:O42" si="6">N40+5</f>
        <v>43136</v>
      </c>
      <c r="P40" s="71">
        <f t="shared" ref="P40:Q42" si="7">O40+2</f>
        <v>43138</v>
      </c>
      <c r="Q40" s="33">
        <f t="shared" si="7"/>
        <v>43140</v>
      </c>
      <c r="R40" s="71">
        <v>43266</v>
      </c>
      <c r="S40" s="67" t="s">
        <v>83</v>
      </c>
      <c r="T40" s="74" t="s">
        <v>82</v>
      </c>
      <c r="U40" s="65"/>
      <c r="V40" s="251"/>
      <c r="W40" s="251"/>
    </row>
    <row r="41" spans="1:23" ht="31.2" hidden="1" x14ac:dyDescent="0.3">
      <c r="A41" s="72">
        <f t="shared" si="4"/>
        <v>8</v>
      </c>
      <c r="B41" s="2"/>
      <c r="C41" s="39"/>
      <c r="D41" s="39" t="s">
        <v>16</v>
      </c>
      <c r="E41" s="67" t="s">
        <v>62</v>
      </c>
      <c r="F41" s="2" t="s">
        <v>43</v>
      </c>
      <c r="G41" s="249">
        <v>2000000</v>
      </c>
      <c r="H41" s="250">
        <v>2000000</v>
      </c>
      <c r="I41" s="39">
        <v>0</v>
      </c>
      <c r="J41" s="141" t="s">
        <v>38</v>
      </c>
      <c r="K41" s="39" t="s">
        <v>39</v>
      </c>
      <c r="L41" s="71">
        <v>43070</v>
      </c>
      <c r="M41" s="33">
        <v>43117</v>
      </c>
      <c r="N41" s="71">
        <v>43131</v>
      </c>
      <c r="O41" s="71">
        <f t="shared" si="6"/>
        <v>43136</v>
      </c>
      <c r="P41" s="71">
        <f t="shared" si="7"/>
        <v>43138</v>
      </c>
      <c r="Q41" s="33">
        <f t="shared" si="7"/>
        <v>43140</v>
      </c>
      <c r="R41" s="71">
        <v>43266</v>
      </c>
      <c r="S41" s="67" t="s">
        <v>83</v>
      </c>
      <c r="T41" s="74" t="s">
        <v>82</v>
      </c>
      <c r="U41" s="65"/>
      <c r="V41" s="251"/>
      <c r="W41" s="251"/>
    </row>
    <row r="42" spans="1:23" ht="31.2" hidden="1" x14ac:dyDescent="0.3">
      <c r="A42" s="72">
        <f t="shared" si="4"/>
        <v>9</v>
      </c>
      <c r="B42" s="2"/>
      <c r="C42" s="39"/>
      <c r="D42" s="39" t="s">
        <v>16</v>
      </c>
      <c r="E42" s="67" t="s">
        <v>62</v>
      </c>
      <c r="F42" s="2" t="s">
        <v>47</v>
      </c>
      <c r="G42" s="249">
        <v>2000000</v>
      </c>
      <c r="H42" s="250">
        <v>2000000</v>
      </c>
      <c r="I42" s="39">
        <v>0</v>
      </c>
      <c r="J42" s="141" t="s">
        <v>38</v>
      </c>
      <c r="K42" s="39" t="s">
        <v>39</v>
      </c>
      <c r="L42" s="71">
        <v>43070</v>
      </c>
      <c r="M42" s="33">
        <v>43117</v>
      </c>
      <c r="N42" s="71">
        <v>43131</v>
      </c>
      <c r="O42" s="71">
        <f t="shared" si="6"/>
        <v>43136</v>
      </c>
      <c r="P42" s="71">
        <f t="shared" si="7"/>
        <v>43138</v>
      </c>
      <c r="Q42" s="33">
        <f t="shared" si="7"/>
        <v>43140</v>
      </c>
      <c r="R42" s="71">
        <v>43266</v>
      </c>
      <c r="S42" s="67" t="s">
        <v>83</v>
      </c>
      <c r="T42" s="74" t="s">
        <v>82</v>
      </c>
      <c r="U42" s="65"/>
      <c r="V42" s="251"/>
      <c r="W42" s="251"/>
    </row>
    <row r="43" spans="1:23" ht="31.2" hidden="1" x14ac:dyDescent="0.3">
      <c r="A43" s="72">
        <f t="shared" si="4"/>
        <v>10</v>
      </c>
      <c r="B43" s="2"/>
      <c r="C43" s="39"/>
      <c r="D43" s="39" t="s">
        <v>16</v>
      </c>
      <c r="E43" s="67" t="s">
        <v>62</v>
      </c>
      <c r="F43" s="2" t="s">
        <v>48</v>
      </c>
      <c r="G43" s="249">
        <v>8112800</v>
      </c>
      <c r="H43" s="250">
        <v>8112800</v>
      </c>
      <c r="I43" s="39">
        <v>0</v>
      </c>
      <c r="J43" s="141" t="s">
        <v>77</v>
      </c>
      <c r="K43" s="39" t="s">
        <v>39</v>
      </c>
      <c r="L43" s="71">
        <v>43117</v>
      </c>
      <c r="M43" s="71">
        <f>L43+2</f>
        <v>43119</v>
      </c>
      <c r="N43" s="71">
        <f>M43+14</f>
        <v>43133</v>
      </c>
      <c r="O43" s="71">
        <f>N43+4</f>
        <v>43137</v>
      </c>
      <c r="P43" s="71">
        <f>O43+2</f>
        <v>43139</v>
      </c>
      <c r="Q43" s="71">
        <f>P43+2</f>
        <v>43141</v>
      </c>
      <c r="R43" s="71">
        <v>43266</v>
      </c>
      <c r="S43" s="67" t="s">
        <v>83</v>
      </c>
      <c r="T43" s="74" t="s">
        <v>82</v>
      </c>
      <c r="U43" s="65"/>
      <c r="V43" s="251"/>
      <c r="W43" s="251"/>
    </row>
    <row r="44" spans="1:23" ht="31.2" hidden="1" x14ac:dyDescent="0.3">
      <c r="A44" s="72">
        <f t="shared" si="4"/>
        <v>11</v>
      </c>
      <c r="B44" s="2"/>
      <c r="C44" s="39"/>
      <c r="D44" s="39" t="s">
        <v>16</v>
      </c>
      <c r="E44" s="67" t="s">
        <v>62</v>
      </c>
      <c r="F44" s="2" t="s">
        <v>49</v>
      </c>
      <c r="G44" s="249">
        <v>2000000</v>
      </c>
      <c r="H44" s="250">
        <v>2000000</v>
      </c>
      <c r="I44" s="39">
        <v>0</v>
      </c>
      <c r="J44" s="141" t="s">
        <v>38</v>
      </c>
      <c r="K44" s="39" t="s">
        <v>39</v>
      </c>
      <c r="L44" s="71">
        <v>43112</v>
      </c>
      <c r="M44" s="71">
        <v>43124</v>
      </c>
      <c r="N44" s="71">
        <f>M44+14</f>
        <v>43138</v>
      </c>
      <c r="O44" s="71">
        <f>N44+2</f>
        <v>43140</v>
      </c>
      <c r="P44" s="71">
        <f>O44+3</f>
        <v>43143</v>
      </c>
      <c r="Q44" s="71">
        <f t="shared" ref="Q44" si="8">P44+2</f>
        <v>43145</v>
      </c>
      <c r="R44" s="71">
        <v>43266</v>
      </c>
      <c r="S44" s="67" t="s">
        <v>83</v>
      </c>
      <c r="T44" s="74" t="s">
        <v>82</v>
      </c>
      <c r="U44" s="65"/>
      <c r="V44" s="251"/>
      <c r="W44" s="251"/>
    </row>
    <row r="45" spans="1:23" ht="31.2" hidden="1" x14ac:dyDescent="0.3">
      <c r="A45" s="72">
        <f>1+A44</f>
        <v>12</v>
      </c>
      <c r="B45" s="2"/>
      <c r="C45" s="39"/>
      <c r="D45" s="39" t="s">
        <v>16</v>
      </c>
      <c r="E45" s="67" t="s">
        <v>62</v>
      </c>
      <c r="F45" s="2" t="s">
        <v>50</v>
      </c>
      <c r="G45" s="249">
        <v>1500000</v>
      </c>
      <c r="H45" s="250">
        <v>1500000</v>
      </c>
      <c r="I45" s="39">
        <v>0</v>
      </c>
      <c r="J45" s="141" t="s">
        <v>38</v>
      </c>
      <c r="K45" s="39" t="s">
        <v>39</v>
      </c>
      <c r="L45" s="71">
        <v>43117</v>
      </c>
      <c r="M45" s="71">
        <f>L45+6</f>
        <v>43123</v>
      </c>
      <c r="N45" s="71">
        <f>M45+14</f>
        <v>43137</v>
      </c>
      <c r="O45" s="71">
        <f>N45+2</f>
        <v>43139</v>
      </c>
      <c r="P45" s="71">
        <f>O45+1</f>
        <v>43140</v>
      </c>
      <c r="Q45" s="71">
        <f>P45+3</f>
        <v>43143</v>
      </c>
      <c r="R45" s="71">
        <v>43266</v>
      </c>
      <c r="S45" s="67" t="s">
        <v>83</v>
      </c>
      <c r="T45" s="74" t="s">
        <v>82</v>
      </c>
      <c r="U45" s="65"/>
      <c r="V45" s="251"/>
      <c r="W45" s="251"/>
    </row>
    <row r="46" spans="1:23" ht="31.2" hidden="1" x14ac:dyDescent="0.3">
      <c r="A46" s="72">
        <f t="shared" si="4"/>
        <v>13</v>
      </c>
      <c r="B46" s="2"/>
      <c r="C46" s="39"/>
      <c r="D46" s="39" t="s">
        <v>16</v>
      </c>
      <c r="E46" s="67" t="s">
        <v>62</v>
      </c>
      <c r="F46" s="2" t="s">
        <v>51</v>
      </c>
      <c r="G46" s="249">
        <v>3000000</v>
      </c>
      <c r="H46" s="250">
        <v>3000000</v>
      </c>
      <c r="I46" s="39">
        <v>0</v>
      </c>
      <c r="J46" s="141" t="s">
        <v>38</v>
      </c>
      <c r="K46" s="39" t="s">
        <v>39</v>
      </c>
      <c r="L46" s="71">
        <v>43070</v>
      </c>
      <c r="M46" s="33">
        <v>43117</v>
      </c>
      <c r="N46" s="71">
        <v>43131</v>
      </c>
      <c r="O46" s="71">
        <f t="shared" ref="O46:O48" si="9">N46+5</f>
        <v>43136</v>
      </c>
      <c r="P46" s="71">
        <f t="shared" ref="P46:Q49" si="10">O46+2</f>
        <v>43138</v>
      </c>
      <c r="Q46" s="33">
        <f t="shared" si="10"/>
        <v>43140</v>
      </c>
      <c r="R46" s="71">
        <v>43266</v>
      </c>
      <c r="S46" s="67" t="s">
        <v>83</v>
      </c>
      <c r="T46" s="74" t="s">
        <v>82</v>
      </c>
      <c r="U46" s="65"/>
      <c r="V46" s="251"/>
      <c r="W46" s="251"/>
    </row>
    <row r="47" spans="1:23" ht="31.2" hidden="1" x14ac:dyDescent="0.3">
      <c r="A47" s="72">
        <f t="shared" si="4"/>
        <v>14</v>
      </c>
      <c r="B47" s="2"/>
      <c r="C47" s="39"/>
      <c r="D47" s="39" t="s">
        <v>16</v>
      </c>
      <c r="E47" s="67" t="s">
        <v>62</v>
      </c>
      <c r="F47" s="2" t="s">
        <v>52</v>
      </c>
      <c r="G47" s="249">
        <v>3000000</v>
      </c>
      <c r="H47" s="250">
        <v>3000000</v>
      </c>
      <c r="I47" s="39">
        <v>0</v>
      </c>
      <c r="J47" s="141" t="s">
        <v>38</v>
      </c>
      <c r="K47" s="39" t="s">
        <v>39</v>
      </c>
      <c r="L47" s="71">
        <v>43070</v>
      </c>
      <c r="M47" s="33">
        <v>43117</v>
      </c>
      <c r="N47" s="71">
        <v>43131</v>
      </c>
      <c r="O47" s="71">
        <f t="shared" si="9"/>
        <v>43136</v>
      </c>
      <c r="P47" s="71">
        <f t="shared" si="10"/>
        <v>43138</v>
      </c>
      <c r="Q47" s="33">
        <f t="shared" si="10"/>
        <v>43140</v>
      </c>
      <c r="R47" s="71">
        <v>43266</v>
      </c>
      <c r="S47" s="67" t="s">
        <v>83</v>
      </c>
      <c r="T47" s="74" t="s">
        <v>82</v>
      </c>
      <c r="U47" s="65"/>
      <c r="V47" s="251"/>
      <c r="W47" s="251"/>
    </row>
    <row r="48" spans="1:23" ht="31.2" hidden="1" x14ac:dyDescent="0.3">
      <c r="A48" s="72">
        <f t="shared" si="4"/>
        <v>15</v>
      </c>
      <c r="B48" s="2"/>
      <c r="C48" s="39"/>
      <c r="D48" s="39" t="s">
        <v>16</v>
      </c>
      <c r="E48" s="67" t="s">
        <v>62</v>
      </c>
      <c r="F48" s="2" t="s">
        <v>53</v>
      </c>
      <c r="G48" s="249">
        <v>2300000</v>
      </c>
      <c r="H48" s="250">
        <v>2300000</v>
      </c>
      <c r="I48" s="39">
        <v>0</v>
      </c>
      <c r="J48" s="141" t="s">
        <v>38</v>
      </c>
      <c r="K48" s="39" t="s">
        <v>39</v>
      </c>
      <c r="L48" s="71">
        <v>43070</v>
      </c>
      <c r="M48" s="33">
        <v>43117</v>
      </c>
      <c r="N48" s="71">
        <v>43131</v>
      </c>
      <c r="O48" s="71">
        <f t="shared" si="9"/>
        <v>43136</v>
      </c>
      <c r="P48" s="71">
        <f t="shared" si="10"/>
        <v>43138</v>
      </c>
      <c r="Q48" s="33">
        <f t="shared" si="10"/>
        <v>43140</v>
      </c>
      <c r="R48" s="71">
        <v>43266</v>
      </c>
      <c r="S48" s="67" t="s">
        <v>83</v>
      </c>
      <c r="T48" s="74" t="s">
        <v>82</v>
      </c>
      <c r="U48" s="65"/>
      <c r="V48" s="251"/>
      <c r="W48" s="251"/>
    </row>
    <row r="49" spans="1:23" ht="31.2" hidden="1" x14ac:dyDescent="0.3">
      <c r="A49" s="72">
        <f t="shared" si="4"/>
        <v>16</v>
      </c>
      <c r="B49" s="2"/>
      <c r="C49" s="39"/>
      <c r="D49" s="39" t="s">
        <v>16</v>
      </c>
      <c r="E49" s="67" t="s">
        <v>62</v>
      </c>
      <c r="F49" s="2" t="s">
        <v>54</v>
      </c>
      <c r="G49" s="249">
        <v>3000000</v>
      </c>
      <c r="H49" s="250">
        <v>3000000</v>
      </c>
      <c r="I49" s="39">
        <v>0</v>
      </c>
      <c r="J49" s="141" t="s">
        <v>38</v>
      </c>
      <c r="K49" s="39" t="s">
        <v>39</v>
      </c>
      <c r="L49" s="71">
        <v>43112</v>
      </c>
      <c r="M49" s="71">
        <v>43124</v>
      </c>
      <c r="N49" s="71">
        <f>M49+14</f>
        <v>43138</v>
      </c>
      <c r="O49" s="71">
        <f>N49+2</f>
        <v>43140</v>
      </c>
      <c r="P49" s="71">
        <f>O49+3</f>
        <v>43143</v>
      </c>
      <c r="Q49" s="71">
        <f t="shared" si="10"/>
        <v>43145</v>
      </c>
      <c r="R49" s="71">
        <v>43266</v>
      </c>
      <c r="S49" s="67" t="s">
        <v>83</v>
      </c>
      <c r="T49" s="74" t="s">
        <v>82</v>
      </c>
      <c r="U49" s="65"/>
      <c r="V49" s="251"/>
      <c r="W49" s="251"/>
    </row>
    <row r="50" spans="1:23" ht="31.2" hidden="1" x14ac:dyDescent="0.3">
      <c r="A50" s="72">
        <f t="shared" si="4"/>
        <v>17</v>
      </c>
      <c r="B50" s="2"/>
      <c r="C50" s="39"/>
      <c r="D50" s="39" t="s">
        <v>16</v>
      </c>
      <c r="E50" s="67" t="s">
        <v>62</v>
      </c>
      <c r="F50" s="2" t="s">
        <v>55</v>
      </c>
      <c r="G50" s="249">
        <v>9132786</v>
      </c>
      <c r="H50" s="250">
        <v>9132786</v>
      </c>
      <c r="I50" s="39">
        <v>0</v>
      </c>
      <c r="J50" s="141" t="s">
        <v>38</v>
      </c>
      <c r="K50" s="39" t="s">
        <v>39</v>
      </c>
      <c r="L50" s="71">
        <v>43117</v>
      </c>
      <c r="M50" s="71">
        <f>L50+2</f>
        <v>43119</v>
      </c>
      <c r="N50" s="71">
        <f>M50+14</f>
        <v>43133</v>
      </c>
      <c r="O50" s="71">
        <f>N50+4</f>
        <v>43137</v>
      </c>
      <c r="P50" s="71">
        <f>O50+2</f>
        <v>43139</v>
      </c>
      <c r="Q50" s="71">
        <f>P50+2</f>
        <v>43141</v>
      </c>
      <c r="R50" s="71">
        <v>43266</v>
      </c>
      <c r="S50" s="67" t="s">
        <v>83</v>
      </c>
      <c r="T50" s="74" t="s">
        <v>82</v>
      </c>
      <c r="U50" s="65"/>
      <c r="V50" s="251"/>
      <c r="W50" s="251"/>
    </row>
    <row r="51" spans="1:23" ht="31.2" hidden="1" x14ac:dyDescent="0.3">
      <c r="A51" s="72">
        <f t="shared" si="4"/>
        <v>18</v>
      </c>
      <c r="B51" s="2"/>
      <c r="C51" s="39"/>
      <c r="D51" s="39" t="s">
        <v>16</v>
      </c>
      <c r="E51" s="67" t="s">
        <v>62</v>
      </c>
      <c r="F51" s="2" t="s">
        <v>56</v>
      </c>
      <c r="G51" s="249">
        <v>3500000</v>
      </c>
      <c r="H51" s="250">
        <v>3500000</v>
      </c>
      <c r="I51" s="39">
        <v>0</v>
      </c>
      <c r="J51" s="141" t="s">
        <v>38</v>
      </c>
      <c r="K51" s="39" t="s">
        <v>39</v>
      </c>
      <c r="L51" s="71">
        <v>43026</v>
      </c>
      <c r="M51" s="107">
        <v>43053</v>
      </c>
      <c r="N51" s="107">
        <v>43074</v>
      </c>
      <c r="O51" s="107">
        <v>43111</v>
      </c>
      <c r="P51" s="107">
        <f>O51+1</f>
        <v>43112</v>
      </c>
      <c r="Q51" s="107">
        <f>P51+4</f>
        <v>43116</v>
      </c>
      <c r="R51" s="107">
        <v>43266</v>
      </c>
      <c r="S51" s="108" t="s">
        <v>83</v>
      </c>
      <c r="T51" s="109" t="s">
        <v>82</v>
      </c>
      <c r="U51" s="65"/>
      <c r="V51" s="251"/>
      <c r="W51" s="251"/>
    </row>
    <row r="52" spans="1:23" ht="31.2" hidden="1" x14ac:dyDescent="0.3">
      <c r="A52" s="72">
        <f t="shared" si="4"/>
        <v>19</v>
      </c>
      <c r="B52" s="66"/>
      <c r="C52" s="39"/>
      <c r="D52" s="39" t="s">
        <v>16</v>
      </c>
      <c r="E52" s="67" t="s">
        <v>62</v>
      </c>
      <c r="F52" s="66" t="s">
        <v>57</v>
      </c>
      <c r="G52" s="249">
        <v>3000000</v>
      </c>
      <c r="H52" s="250">
        <v>3000000</v>
      </c>
      <c r="I52" s="39">
        <v>0</v>
      </c>
      <c r="J52" s="141" t="s">
        <v>38</v>
      </c>
      <c r="K52" s="39" t="s">
        <v>39</v>
      </c>
      <c r="L52" s="71">
        <v>43117</v>
      </c>
      <c r="M52" s="71">
        <f>L52+6</f>
        <v>43123</v>
      </c>
      <c r="N52" s="71">
        <f>M52+14</f>
        <v>43137</v>
      </c>
      <c r="O52" s="71">
        <f>N52+2</f>
        <v>43139</v>
      </c>
      <c r="P52" s="71">
        <f>O52+1</f>
        <v>43140</v>
      </c>
      <c r="Q52" s="71">
        <f>P52+3</f>
        <v>43143</v>
      </c>
      <c r="R52" s="71">
        <v>43266</v>
      </c>
      <c r="S52" s="67" t="s">
        <v>83</v>
      </c>
      <c r="T52" s="74" t="s">
        <v>82</v>
      </c>
      <c r="U52" s="65"/>
      <c r="V52" s="251"/>
      <c r="W52" s="251"/>
    </row>
    <row r="53" spans="1:23" ht="31.2" hidden="1" x14ac:dyDescent="0.3">
      <c r="A53" s="72">
        <f>1+A52</f>
        <v>20</v>
      </c>
      <c r="B53" s="66"/>
      <c r="C53" s="39"/>
      <c r="D53" s="39" t="s">
        <v>40</v>
      </c>
      <c r="E53" s="67" t="s">
        <v>62</v>
      </c>
      <c r="F53" s="2" t="s">
        <v>58</v>
      </c>
      <c r="G53" s="249">
        <v>4500000</v>
      </c>
      <c r="H53" s="250">
        <v>4500000</v>
      </c>
      <c r="I53" s="39">
        <v>0</v>
      </c>
      <c r="J53" s="141" t="s">
        <v>70</v>
      </c>
      <c r="K53" s="39" t="s">
        <v>39</v>
      </c>
      <c r="L53" s="68" t="s">
        <v>32</v>
      </c>
      <c r="M53" s="68" t="s">
        <v>32</v>
      </c>
      <c r="N53" s="68" t="s">
        <v>32</v>
      </c>
      <c r="O53" s="68" t="s">
        <v>32</v>
      </c>
      <c r="P53" s="68" t="s">
        <v>32</v>
      </c>
      <c r="Q53" s="68" t="s">
        <v>32</v>
      </c>
      <c r="R53" s="68" t="s">
        <v>32</v>
      </c>
      <c r="S53" s="68" t="s">
        <v>32</v>
      </c>
      <c r="T53" s="69" t="s">
        <v>79</v>
      </c>
      <c r="U53" s="65"/>
      <c r="V53" s="251"/>
      <c r="W53" s="251"/>
    </row>
    <row r="54" spans="1:23" ht="165.6" hidden="1" customHeight="1" x14ac:dyDescent="0.3">
      <c r="A54" s="72">
        <f t="shared" ref="A54:A55" si="11">1+A53</f>
        <v>21</v>
      </c>
      <c r="B54" s="252"/>
      <c r="C54" s="68"/>
      <c r="D54" s="68" t="s">
        <v>16</v>
      </c>
      <c r="E54" s="92" t="s">
        <v>62</v>
      </c>
      <c r="F54" s="5" t="s">
        <v>59</v>
      </c>
      <c r="G54" s="249">
        <v>3700000</v>
      </c>
      <c r="H54" s="250">
        <v>3700000</v>
      </c>
      <c r="I54" s="39">
        <v>0</v>
      </c>
      <c r="J54" s="142" t="s">
        <v>38</v>
      </c>
      <c r="K54" s="68" t="s">
        <v>39</v>
      </c>
      <c r="L54" s="68" t="s">
        <v>32</v>
      </c>
      <c r="M54" s="68" t="s">
        <v>32</v>
      </c>
      <c r="N54" s="68" t="s">
        <v>32</v>
      </c>
      <c r="O54" s="68" t="s">
        <v>32</v>
      </c>
      <c r="P54" s="68" t="s">
        <v>32</v>
      </c>
      <c r="Q54" s="68" t="s">
        <v>32</v>
      </c>
      <c r="R54" s="68" t="s">
        <v>32</v>
      </c>
      <c r="S54" s="68" t="s">
        <v>32</v>
      </c>
      <c r="T54" s="70" t="s">
        <v>78</v>
      </c>
      <c r="U54" s="65"/>
      <c r="V54" s="251"/>
      <c r="W54" s="251"/>
    </row>
    <row r="55" spans="1:23" ht="46.5" hidden="1" customHeight="1" x14ac:dyDescent="0.3">
      <c r="A55" s="72">
        <f t="shared" si="11"/>
        <v>22</v>
      </c>
      <c r="B55" s="253"/>
      <c r="C55" s="89"/>
      <c r="D55" s="68" t="s">
        <v>16</v>
      </c>
      <c r="E55" s="92" t="s">
        <v>62</v>
      </c>
      <c r="F55" s="96"/>
      <c r="G55" s="249">
        <v>1509362.73</v>
      </c>
      <c r="H55" s="250">
        <v>1509362.73</v>
      </c>
      <c r="I55" s="39"/>
      <c r="J55" s="142" t="s">
        <v>38</v>
      </c>
      <c r="K55" s="68" t="s">
        <v>39</v>
      </c>
      <c r="L55" s="73">
        <v>43117</v>
      </c>
      <c r="M55" s="73">
        <f>L55+6</f>
        <v>43123</v>
      </c>
      <c r="N55" s="73">
        <f>M55+14</f>
        <v>43137</v>
      </c>
      <c r="O55" s="73">
        <f>N55+2</f>
        <v>43139</v>
      </c>
      <c r="P55" s="73">
        <f>O55+1</f>
        <v>43140</v>
      </c>
      <c r="Q55" s="73">
        <f>P55+3</f>
        <v>43143</v>
      </c>
      <c r="R55" s="73">
        <v>43266</v>
      </c>
      <c r="S55" s="89" t="s">
        <v>83</v>
      </c>
      <c r="T55" s="97"/>
      <c r="U55" s="65"/>
      <c r="V55" s="251"/>
      <c r="W55" s="251"/>
    </row>
    <row r="56" spans="1:23" ht="16.2" hidden="1" thickBot="1" x14ac:dyDescent="0.35">
      <c r="A56" s="75"/>
      <c r="B56" s="254"/>
      <c r="C56" s="76"/>
      <c r="D56" s="76"/>
      <c r="E56" s="76"/>
      <c r="F56" s="76"/>
      <c r="G56" s="99">
        <f>SUM(G34:G55)</f>
        <v>71454948.730000004</v>
      </c>
      <c r="H56" s="124">
        <f>SUM(H34:H55)</f>
        <v>71454948.730000004</v>
      </c>
      <c r="I56" s="156">
        <f>SUM(I34:I53)</f>
        <v>0</v>
      </c>
      <c r="J56" s="143"/>
      <c r="K56" s="76"/>
      <c r="L56" s="76"/>
      <c r="M56" s="76"/>
      <c r="N56" s="76"/>
      <c r="O56" s="76"/>
      <c r="P56" s="76"/>
      <c r="Q56" s="76"/>
      <c r="R56" s="76"/>
      <c r="S56" s="76"/>
      <c r="T56" s="77"/>
      <c r="U56" s="4"/>
    </row>
    <row r="57" spans="1:23" ht="16.2" hidden="1" thickBot="1" x14ac:dyDescent="0.35">
      <c r="A57" s="78" t="s">
        <v>71</v>
      </c>
      <c r="B57" s="79"/>
      <c r="C57" s="79"/>
      <c r="D57" s="79"/>
      <c r="E57" s="79"/>
      <c r="F57" s="79"/>
      <c r="G57" s="79"/>
      <c r="H57" s="125"/>
      <c r="I57" s="157"/>
      <c r="J57" s="144"/>
      <c r="K57" s="79"/>
      <c r="L57" s="79"/>
      <c r="M57" s="79"/>
      <c r="N57" s="79"/>
      <c r="O57" s="79"/>
      <c r="P57" s="79"/>
      <c r="Q57" s="79"/>
      <c r="R57" s="79"/>
      <c r="S57" s="79"/>
      <c r="T57" s="80"/>
    </row>
    <row r="58" spans="1:23" ht="15.6" hidden="1" x14ac:dyDescent="0.3">
      <c r="A58" s="255">
        <v>1</v>
      </c>
      <c r="B58" s="256"/>
      <c r="C58" s="257"/>
      <c r="D58" s="67" t="s">
        <v>16</v>
      </c>
      <c r="E58" s="257" t="s">
        <v>62</v>
      </c>
      <c r="F58" s="83" t="s">
        <v>72</v>
      </c>
      <c r="G58" s="258">
        <v>4045962</v>
      </c>
      <c r="H58" s="259">
        <v>4045962</v>
      </c>
      <c r="I58" s="260">
        <v>0</v>
      </c>
      <c r="J58" s="261" t="s">
        <v>73</v>
      </c>
      <c r="K58" s="257" t="s">
        <v>69</v>
      </c>
      <c r="L58" s="71" t="s">
        <v>32</v>
      </c>
      <c r="M58" s="71" t="s">
        <v>32</v>
      </c>
      <c r="N58" s="71" t="s">
        <v>32</v>
      </c>
      <c r="O58" s="71" t="s">
        <v>32</v>
      </c>
      <c r="P58" s="71" t="s">
        <v>32</v>
      </c>
      <c r="Q58" s="71" t="s">
        <v>32</v>
      </c>
      <c r="R58" s="71" t="s">
        <v>32</v>
      </c>
      <c r="S58" s="257"/>
      <c r="T58" s="262" t="s">
        <v>80</v>
      </c>
    </row>
    <row r="59" spans="1:23" ht="15.6" hidden="1" x14ac:dyDescent="0.3">
      <c r="A59" s="85">
        <v>2</v>
      </c>
      <c r="B59" s="263"/>
      <c r="C59" s="67"/>
      <c r="D59" s="67" t="s">
        <v>16</v>
      </c>
      <c r="E59" s="67" t="s">
        <v>62</v>
      </c>
      <c r="F59" s="61" t="s">
        <v>74</v>
      </c>
      <c r="G59" s="249">
        <v>2684752</v>
      </c>
      <c r="H59" s="250">
        <v>2684752</v>
      </c>
      <c r="I59" s="39">
        <v>0</v>
      </c>
      <c r="J59" s="146" t="s">
        <v>73</v>
      </c>
      <c r="K59" s="67" t="s">
        <v>39</v>
      </c>
      <c r="L59" s="71" t="s">
        <v>32</v>
      </c>
      <c r="M59" s="71" t="s">
        <v>32</v>
      </c>
      <c r="N59" s="71" t="s">
        <v>32</v>
      </c>
      <c r="O59" s="71" t="s">
        <v>32</v>
      </c>
      <c r="P59" s="71" t="s">
        <v>32</v>
      </c>
      <c r="Q59" s="71" t="s">
        <v>32</v>
      </c>
      <c r="R59" s="71" t="s">
        <v>32</v>
      </c>
      <c r="S59" s="67"/>
      <c r="T59" s="262" t="s">
        <v>80</v>
      </c>
    </row>
    <row r="60" spans="1:23" ht="15.6" hidden="1" x14ac:dyDescent="0.3">
      <c r="A60" s="72">
        <f>1+A59</f>
        <v>3</v>
      </c>
      <c r="B60" s="263"/>
      <c r="C60" s="39"/>
      <c r="D60" s="39" t="s">
        <v>16</v>
      </c>
      <c r="E60" s="67" t="s">
        <v>62</v>
      </c>
      <c r="F60" s="61" t="s">
        <v>75</v>
      </c>
      <c r="G60" s="249">
        <v>2685773</v>
      </c>
      <c r="H60" s="250">
        <v>2685773</v>
      </c>
      <c r="I60" s="39">
        <v>0</v>
      </c>
      <c r="J60" s="146" t="s">
        <v>73</v>
      </c>
      <c r="K60" s="39" t="s">
        <v>39</v>
      </c>
      <c r="L60" s="71" t="s">
        <v>32</v>
      </c>
      <c r="M60" s="71" t="s">
        <v>32</v>
      </c>
      <c r="N60" s="71" t="s">
        <v>32</v>
      </c>
      <c r="O60" s="71" t="s">
        <v>32</v>
      </c>
      <c r="P60" s="71" t="s">
        <v>32</v>
      </c>
      <c r="Q60" s="71" t="s">
        <v>32</v>
      </c>
      <c r="R60" s="71" t="s">
        <v>32</v>
      </c>
      <c r="S60" s="39"/>
      <c r="T60" s="262" t="s">
        <v>80</v>
      </c>
    </row>
    <row r="61" spans="1:23" ht="86.4" hidden="1" x14ac:dyDescent="0.3">
      <c r="A61" s="72">
        <f t="shared" ref="A61" si="12">1+A60</f>
        <v>4</v>
      </c>
      <c r="B61" s="263"/>
      <c r="C61" s="39"/>
      <c r="D61" s="39" t="s">
        <v>16</v>
      </c>
      <c r="E61" s="67" t="s">
        <v>62</v>
      </c>
      <c r="F61" s="86" t="s">
        <v>76</v>
      </c>
      <c r="G61" s="249">
        <v>3174150</v>
      </c>
      <c r="H61" s="250">
        <v>3174150</v>
      </c>
      <c r="I61" s="39">
        <v>0</v>
      </c>
      <c r="J61" s="146" t="s">
        <v>73</v>
      </c>
      <c r="K61" s="39" t="s">
        <v>39</v>
      </c>
      <c r="L61" s="71" t="s">
        <v>32</v>
      </c>
      <c r="M61" s="71" t="s">
        <v>32</v>
      </c>
      <c r="N61" s="71" t="s">
        <v>32</v>
      </c>
      <c r="O61" s="71" t="s">
        <v>32</v>
      </c>
      <c r="P61" s="71" t="s">
        <v>32</v>
      </c>
      <c r="Q61" s="71" t="s">
        <v>32</v>
      </c>
      <c r="R61" s="71" t="s">
        <v>32</v>
      </c>
      <c r="S61" s="39"/>
      <c r="T61" s="262" t="s">
        <v>80</v>
      </c>
    </row>
    <row r="62" spans="1:23" ht="15.6" hidden="1" x14ac:dyDescent="0.3">
      <c r="A62" s="100"/>
      <c r="B62" s="264"/>
      <c r="C62" s="101"/>
      <c r="D62" s="101"/>
      <c r="E62" s="102"/>
      <c r="F62" s="103"/>
      <c r="G62" s="265">
        <f>SUM(G58:G61)</f>
        <v>12590637</v>
      </c>
      <c r="H62" s="265">
        <f>SUM(H58:H61)</f>
        <v>12590637</v>
      </c>
      <c r="I62" s="101"/>
      <c r="J62" s="147"/>
      <c r="K62" s="101"/>
      <c r="L62" s="105"/>
      <c r="M62" s="105"/>
      <c r="N62" s="105"/>
      <c r="O62" s="105"/>
      <c r="P62" s="105"/>
      <c r="Q62" s="105"/>
      <c r="R62" s="105"/>
      <c r="S62" s="101"/>
      <c r="T62" s="106"/>
    </row>
    <row r="63" spans="1:23" ht="15.6" hidden="1" x14ac:dyDescent="0.3">
      <c r="A63" s="266"/>
      <c r="B63" s="267"/>
      <c r="C63" s="39"/>
      <c r="D63" s="39" t="s">
        <v>16</v>
      </c>
      <c r="E63" s="67" t="s">
        <v>62</v>
      </c>
      <c r="F63" s="86"/>
      <c r="G63" s="268">
        <v>1265831</v>
      </c>
      <c r="H63" s="269">
        <v>1265831</v>
      </c>
      <c r="I63" s="39">
        <v>0</v>
      </c>
      <c r="J63" s="146" t="s">
        <v>73</v>
      </c>
      <c r="K63" s="39" t="s">
        <v>39</v>
      </c>
      <c r="L63" s="71" t="s">
        <v>32</v>
      </c>
      <c r="M63" s="71" t="s">
        <v>32</v>
      </c>
      <c r="N63" s="71" t="s">
        <v>32</v>
      </c>
      <c r="O63" s="71" t="s">
        <v>32</v>
      </c>
      <c r="P63" s="71" t="s">
        <v>32</v>
      </c>
      <c r="Q63" s="71" t="s">
        <v>32</v>
      </c>
      <c r="R63" s="71" t="s">
        <v>32</v>
      </c>
      <c r="S63" s="39"/>
      <c r="T63" s="262" t="s">
        <v>80</v>
      </c>
    </row>
    <row r="64" spans="1:23" ht="15.6" hidden="1" x14ac:dyDescent="0.3">
      <c r="A64" s="266"/>
      <c r="B64" s="270"/>
      <c r="C64" s="39"/>
      <c r="D64" s="39" t="s">
        <v>16</v>
      </c>
      <c r="E64" s="67" t="s">
        <v>62</v>
      </c>
      <c r="F64" s="86"/>
      <c r="G64" s="271">
        <v>0</v>
      </c>
      <c r="H64" s="272">
        <v>0</v>
      </c>
      <c r="I64" s="39">
        <v>0</v>
      </c>
      <c r="J64" s="146" t="s">
        <v>73</v>
      </c>
      <c r="K64" s="39" t="s">
        <v>39</v>
      </c>
      <c r="L64" s="71" t="s">
        <v>32</v>
      </c>
      <c r="M64" s="71" t="s">
        <v>32</v>
      </c>
      <c r="N64" s="71" t="s">
        <v>32</v>
      </c>
      <c r="O64" s="71" t="s">
        <v>32</v>
      </c>
      <c r="P64" s="71" t="s">
        <v>32</v>
      </c>
      <c r="Q64" s="71" t="s">
        <v>32</v>
      </c>
      <c r="R64" s="71" t="s">
        <v>32</v>
      </c>
      <c r="S64" s="39"/>
      <c r="T64" s="262" t="s">
        <v>80</v>
      </c>
    </row>
    <row r="65" spans="1:20" ht="15.6" hidden="1" x14ac:dyDescent="0.3">
      <c r="A65" s="266"/>
      <c r="B65" s="270"/>
      <c r="C65" s="39"/>
      <c r="D65" s="39" t="s">
        <v>16</v>
      </c>
      <c r="E65" s="67" t="s">
        <v>62</v>
      </c>
      <c r="F65" s="86"/>
      <c r="G65" s="271">
        <v>210000</v>
      </c>
      <c r="H65" s="272">
        <v>210000</v>
      </c>
      <c r="I65" s="39">
        <v>0</v>
      </c>
      <c r="J65" s="146" t="s">
        <v>73</v>
      </c>
      <c r="K65" s="39" t="s">
        <v>39</v>
      </c>
      <c r="L65" s="71" t="s">
        <v>32</v>
      </c>
      <c r="M65" s="71" t="s">
        <v>32</v>
      </c>
      <c r="N65" s="71" t="s">
        <v>32</v>
      </c>
      <c r="O65" s="71" t="s">
        <v>32</v>
      </c>
      <c r="P65" s="71" t="s">
        <v>32</v>
      </c>
      <c r="Q65" s="71" t="s">
        <v>32</v>
      </c>
      <c r="R65" s="71" t="s">
        <v>32</v>
      </c>
      <c r="S65" s="39"/>
      <c r="T65" s="262" t="s">
        <v>80</v>
      </c>
    </row>
    <row r="66" spans="1:20" ht="15.6" hidden="1" x14ac:dyDescent="0.3">
      <c r="A66" s="266"/>
      <c r="B66" s="270"/>
      <c r="C66" s="39"/>
      <c r="D66" s="39" t="s">
        <v>16</v>
      </c>
      <c r="E66" s="67" t="s">
        <v>62</v>
      </c>
      <c r="F66" s="86"/>
      <c r="G66" s="271">
        <v>1242860</v>
      </c>
      <c r="H66" s="272">
        <v>1242860</v>
      </c>
      <c r="I66" s="39">
        <v>0</v>
      </c>
      <c r="J66" s="146" t="s">
        <v>73</v>
      </c>
      <c r="K66" s="39" t="s">
        <v>39</v>
      </c>
      <c r="L66" s="71" t="s">
        <v>32</v>
      </c>
      <c r="M66" s="71" t="s">
        <v>32</v>
      </c>
      <c r="N66" s="71" t="s">
        <v>32</v>
      </c>
      <c r="O66" s="71" t="s">
        <v>32</v>
      </c>
      <c r="P66" s="71" t="s">
        <v>32</v>
      </c>
      <c r="Q66" s="71" t="s">
        <v>32</v>
      </c>
      <c r="R66" s="71" t="s">
        <v>32</v>
      </c>
      <c r="S66" s="39"/>
      <c r="T66" s="262" t="s">
        <v>80</v>
      </c>
    </row>
    <row r="67" spans="1:20" ht="15.6" hidden="1" x14ac:dyDescent="0.3">
      <c r="A67" s="266"/>
      <c r="B67" s="270"/>
      <c r="C67" s="39"/>
      <c r="D67" s="39" t="s">
        <v>16</v>
      </c>
      <c r="E67" s="67" t="s">
        <v>62</v>
      </c>
      <c r="F67" s="86"/>
      <c r="G67" s="271">
        <v>1075579</v>
      </c>
      <c r="H67" s="272">
        <v>1075579</v>
      </c>
      <c r="I67" s="39">
        <v>0</v>
      </c>
      <c r="J67" s="146" t="s">
        <v>73</v>
      </c>
      <c r="K67" s="39" t="s">
        <v>39</v>
      </c>
      <c r="L67" s="71" t="s">
        <v>32</v>
      </c>
      <c r="M67" s="71" t="s">
        <v>32</v>
      </c>
      <c r="N67" s="71" t="s">
        <v>32</v>
      </c>
      <c r="O67" s="71" t="s">
        <v>32</v>
      </c>
      <c r="P67" s="71" t="s">
        <v>32</v>
      </c>
      <c r="Q67" s="71" t="s">
        <v>32</v>
      </c>
      <c r="R67" s="71" t="s">
        <v>32</v>
      </c>
      <c r="S67" s="39"/>
      <c r="T67" s="262" t="s">
        <v>80</v>
      </c>
    </row>
    <row r="68" spans="1:20" ht="15.6" hidden="1" x14ac:dyDescent="0.3">
      <c r="A68" s="266"/>
      <c r="B68" s="270"/>
      <c r="C68" s="39"/>
      <c r="D68" s="39" t="s">
        <v>16</v>
      </c>
      <c r="E68" s="67" t="s">
        <v>62</v>
      </c>
      <c r="F68" s="86"/>
      <c r="G68" s="271">
        <v>2318157</v>
      </c>
      <c r="H68" s="272">
        <v>2318157</v>
      </c>
      <c r="I68" s="39">
        <v>0</v>
      </c>
      <c r="J68" s="146" t="s">
        <v>73</v>
      </c>
      <c r="K68" s="39" t="s">
        <v>39</v>
      </c>
      <c r="L68" s="71" t="s">
        <v>32</v>
      </c>
      <c r="M68" s="71" t="s">
        <v>32</v>
      </c>
      <c r="N68" s="71" t="s">
        <v>32</v>
      </c>
      <c r="O68" s="71" t="s">
        <v>32</v>
      </c>
      <c r="P68" s="71" t="s">
        <v>32</v>
      </c>
      <c r="Q68" s="71" t="s">
        <v>32</v>
      </c>
      <c r="R68" s="71" t="s">
        <v>32</v>
      </c>
      <c r="S68" s="39"/>
      <c r="T68" s="262" t="s">
        <v>80</v>
      </c>
    </row>
    <row r="69" spans="1:20" ht="15.6" hidden="1" x14ac:dyDescent="0.3">
      <c r="A69" s="266"/>
      <c r="B69" s="270"/>
      <c r="C69" s="39"/>
      <c r="D69" s="39" t="s">
        <v>16</v>
      </c>
      <c r="E69" s="67" t="s">
        <v>62</v>
      </c>
      <c r="F69" s="86"/>
      <c r="G69" s="271">
        <v>447933.27</v>
      </c>
      <c r="H69" s="272">
        <v>447933.27</v>
      </c>
      <c r="I69" s="39">
        <v>0</v>
      </c>
      <c r="J69" s="146" t="s">
        <v>73</v>
      </c>
      <c r="K69" s="39" t="s">
        <v>39</v>
      </c>
      <c r="L69" s="71" t="s">
        <v>32</v>
      </c>
      <c r="M69" s="71" t="s">
        <v>32</v>
      </c>
      <c r="N69" s="71" t="s">
        <v>32</v>
      </c>
      <c r="O69" s="71" t="s">
        <v>32</v>
      </c>
      <c r="P69" s="71" t="s">
        <v>32</v>
      </c>
      <c r="Q69" s="71" t="s">
        <v>32</v>
      </c>
      <c r="R69" s="71" t="s">
        <v>32</v>
      </c>
      <c r="S69" s="39"/>
      <c r="T69" s="262" t="s">
        <v>80</v>
      </c>
    </row>
    <row r="70" spans="1:20" ht="15.6" hidden="1" x14ac:dyDescent="0.3">
      <c r="A70" s="266"/>
      <c r="B70" s="270"/>
      <c r="C70" s="39"/>
      <c r="D70" s="39" t="s">
        <v>16</v>
      </c>
      <c r="E70" s="67" t="s">
        <v>62</v>
      </c>
      <c r="F70" s="86"/>
      <c r="G70" s="271">
        <v>194054</v>
      </c>
      <c r="H70" s="272">
        <v>194054</v>
      </c>
      <c r="I70" s="39">
        <v>0</v>
      </c>
      <c r="J70" s="146" t="s">
        <v>73</v>
      </c>
      <c r="K70" s="39" t="s">
        <v>39</v>
      </c>
      <c r="L70" s="71" t="s">
        <v>32</v>
      </c>
      <c r="M70" s="71" t="s">
        <v>32</v>
      </c>
      <c r="N70" s="71" t="s">
        <v>32</v>
      </c>
      <c r="O70" s="71" t="s">
        <v>32</v>
      </c>
      <c r="P70" s="71" t="s">
        <v>32</v>
      </c>
      <c r="Q70" s="71" t="s">
        <v>32</v>
      </c>
      <c r="R70" s="71" t="s">
        <v>32</v>
      </c>
      <c r="S70" s="39"/>
      <c r="T70" s="262" t="s">
        <v>80</v>
      </c>
    </row>
    <row r="71" spans="1:20" ht="16.2" hidden="1" thickBot="1" x14ac:dyDescent="0.35">
      <c r="A71" s="88"/>
      <c r="B71" s="273"/>
      <c r="C71" s="89"/>
      <c r="D71" s="89" t="s">
        <v>16</v>
      </c>
      <c r="E71" s="89" t="s">
        <v>62</v>
      </c>
      <c r="F71" s="90"/>
      <c r="G71" s="274">
        <v>4200000</v>
      </c>
      <c r="H71" s="275">
        <v>4200000</v>
      </c>
      <c r="I71" s="39">
        <v>0</v>
      </c>
      <c r="J71" s="148" t="s">
        <v>73</v>
      </c>
      <c r="K71" s="89" t="s">
        <v>39</v>
      </c>
      <c r="L71" s="73">
        <v>43117</v>
      </c>
      <c r="M71" s="73">
        <f>L71+6</f>
        <v>43123</v>
      </c>
      <c r="N71" s="73">
        <f>M71+14</f>
        <v>43137</v>
      </c>
      <c r="O71" s="73">
        <f>N71+2</f>
        <v>43139</v>
      </c>
      <c r="P71" s="73">
        <f>O71+1</f>
        <v>43140</v>
      </c>
      <c r="Q71" s="73">
        <f>P71+3</f>
        <v>43143</v>
      </c>
      <c r="R71" s="73">
        <v>43266</v>
      </c>
      <c r="S71" s="73" t="s">
        <v>83</v>
      </c>
      <c r="T71" s="276" t="s">
        <v>81</v>
      </c>
    </row>
    <row r="72" spans="1:20" ht="16.2" hidden="1" thickBot="1" x14ac:dyDescent="0.35">
      <c r="A72" s="75"/>
      <c r="B72" s="254"/>
      <c r="C72" s="76"/>
      <c r="D72" s="76"/>
      <c r="E72" s="76"/>
      <c r="F72" s="76"/>
      <c r="G72" s="277">
        <f>SUM(G63:G71)</f>
        <v>10954414.27</v>
      </c>
      <c r="H72" s="278">
        <f>SUM(H63:H71)</f>
        <v>10954414.27</v>
      </c>
      <c r="I72" s="156">
        <f>SUM(I59:I61)</f>
        <v>0</v>
      </c>
      <c r="J72" s="143"/>
      <c r="K72" s="76"/>
      <c r="L72" s="76"/>
      <c r="M72" s="76"/>
      <c r="N72" s="76"/>
      <c r="O72" s="76"/>
      <c r="P72" s="76"/>
      <c r="Q72" s="76"/>
      <c r="R72" s="76"/>
      <c r="S72" s="76"/>
      <c r="T72" s="77"/>
    </row>
    <row r="73" spans="1:20" ht="26.4" x14ac:dyDescent="0.3">
      <c r="A73" s="31">
        <v>8</v>
      </c>
      <c r="B73" s="238" t="s">
        <v>267</v>
      </c>
      <c r="C73" s="32"/>
      <c r="D73" s="32" t="s">
        <v>247</v>
      </c>
      <c r="E73" s="32" t="s">
        <v>62</v>
      </c>
      <c r="F73" s="238" t="s">
        <v>268</v>
      </c>
      <c r="G73" s="238" t="s">
        <v>269</v>
      </c>
      <c r="H73" s="239"/>
      <c r="I73" s="36">
        <v>0</v>
      </c>
      <c r="J73" s="133" t="s">
        <v>201</v>
      </c>
      <c r="K73" s="32" t="s">
        <v>69</v>
      </c>
      <c r="L73" s="33">
        <v>44314</v>
      </c>
      <c r="M73" s="33">
        <v>44325</v>
      </c>
      <c r="N73" s="33">
        <v>44344</v>
      </c>
      <c r="O73" s="33">
        <v>44350</v>
      </c>
      <c r="P73" s="33">
        <v>44368</v>
      </c>
      <c r="Q73" s="33">
        <v>44379</v>
      </c>
      <c r="R73" s="33">
        <v>44578</v>
      </c>
      <c r="S73" s="32" t="s">
        <v>32</v>
      </c>
      <c r="T73" s="58" t="s">
        <v>270</v>
      </c>
    </row>
    <row r="74" spans="1:20" ht="39.6" x14ac:dyDescent="0.3">
      <c r="A74" s="35">
        <v>9</v>
      </c>
      <c r="B74" s="238" t="s">
        <v>271</v>
      </c>
      <c r="C74" s="32"/>
      <c r="D74" s="32" t="s">
        <v>247</v>
      </c>
      <c r="E74" s="32" t="s">
        <v>62</v>
      </c>
      <c r="F74" s="238" t="s">
        <v>272</v>
      </c>
      <c r="G74" s="238" t="s">
        <v>273</v>
      </c>
      <c r="H74" s="240"/>
      <c r="I74" s="36">
        <v>0</v>
      </c>
      <c r="J74" s="133" t="s">
        <v>201</v>
      </c>
      <c r="K74" s="32" t="s">
        <v>69</v>
      </c>
      <c r="L74" s="33">
        <v>44314</v>
      </c>
      <c r="M74" s="33">
        <v>44325</v>
      </c>
      <c r="N74" s="33">
        <v>44344</v>
      </c>
      <c r="O74" s="33">
        <v>44350</v>
      </c>
      <c r="P74" s="33">
        <v>44368</v>
      </c>
      <c r="Q74" s="33">
        <v>44379</v>
      </c>
      <c r="R74" s="33">
        <v>44540</v>
      </c>
      <c r="S74" s="32" t="s">
        <v>32</v>
      </c>
      <c r="T74" s="58" t="s">
        <v>270</v>
      </c>
    </row>
    <row r="75" spans="1:20" ht="39.6" x14ac:dyDescent="0.3">
      <c r="A75" s="35">
        <v>10</v>
      </c>
      <c r="B75" s="238" t="s">
        <v>274</v>
      </c>
      <c r="C75" s="32"/>
      <c r="D75" s="32" t="s">
        <v>247</v>
      </c>
      <c r="E75" s="32" t="s">
        <v>62</v>
      </c>
      <c r="F75" s="238" t="s">
        <v>275</v>
      </c>
      <c r="G75" s="238" t="s">
        <v>276</v>
      </c>
      <c r="H75" s="240"/>
      <c r="I75" s="36">
        <v>0</v>
      </c>
      <c r="J75" s="133" t="s">
        <v>201</v>
      </c>
      <c r="K75" s="32" t="s">
        <v>69</v>
      </c>
      <c r="L75" s="33">
        <v>44314</v>
      </c>
      <c r="M75" s="33">
        <v>44325</v>
      </c>
      <c r="N75" s="33">
        <v>44344</v>
      </c>
      <c r="O75" s="33">
        <v>44350</v>
      </c>
      <c r="P75" s="33">
        <v>44368</v>
      </c>
      <c r="Q75" s="33">
        <v>44379</v>
      </c>
      <c r="R75" s="33">
        <v>44616</v>
      </c>
      <c r="S75" s="32" t="s">
        <v>32</v>
      </c>
      <c r="T75" s="58" t="s">
        <v>270</v>
      </c>
    </row>
    <row r="76" spans="1:20" ht="26.4" x14ac:dyDescent="0.3">
      <c r="A76" s="35">
        <v>11</v>
      </c>
      <c r="B76" s="241" t="s">
        <v>277</v>
      </c>
      <c r="C76" s="32"/>
      <c r="D76" s="32" t="s">
        <v>247</v>
      </c>
      <c r="E76" s="32" t="s">
        <v>62</v>
      </c>
      <c r="F76" s="241" t="s">
        <v>278</v>
      </c>
      <c r="G76" s="241" t="s">
        <v>279</v>
      </c>
      <c r="H76" s="240"/>
      <c r="I76" s="36">
        <v>0</v>
      </c>
      <c r="J76" s="133" t="s">
        <v>201</v>
      </c>
      <c r="K76" s="32" t="s">
        <v>69</v>
      </c>
      <c r="L76" s="33">
        <v>44321</v>
      </c>
      <c r="M76" s="33">
        <v>44339</v>
      </c>
      <c r="N76" s="33">
        <v>44372</v>
      </c>
      <c r="O76" s="33">
        <v>44389</v>
      </c>
      <c r="P76" s="33">
        <v>44403</v>
      </c>
      <c r="Q76" s="33">
        <v>44414</v>
      </c>
      <c r="R76" s="33">
        <v>44595</v>
      </c>
      <c r="S76" s="32" t="s">
        <v>32</v>
      </c>
      <c r="T76" s="58"/>
    </row>
    <row r="77" spans="1:20" ht="31.2" x14ac:dyDescent="0.3">
      <c r="A77" s="35">
        <v>12</v>
      </c>
      <c r="B77" s="241" t="s">
        <v>280</v>
      </c>
      <c r="C77" s="32"/>
      <c r="D77" s="36" t="s">
        <v>281</v>
      </c>
      <c r="E77" s="32" t="s">
        <v>62</v>
      </c>
      <c r="F77" s="241" t="s">
        <v>282</v>
      </c>
      <c r="G77" s="241" t="s">
        <v>283</v>
      </c>
      <c r="H77" s="242"/>
      <c r="I77" s="36">
        <v>0</v>
      </c>
      <c r="J77" s="133" t="s">
        <v>201</v>
      </c>
      <c r="K77" s="32" t="s">
        <v>69</v>
      </c>
      <c r="L77" s="33">
        <v>44328</v>
      </c>
      <c r="M77" s="33">
        <v>44353</v>
      </c>
      <c r="N77" s="33">
        <v>44379</v>
      </c>
      <c r="O77" s="33">
        <v>44396</v>
      </c>
      <c r="P77" s="33">
        <v>44412</v>
      </c>
      <c r="Q77" s="33">
        <v>44428</v>
      </c>
      <c r="R77" s="33">
        <v>44620</v>
      </c>
      <c r="S77" s="32" t="s">
        <v>32</v>
      </c>
      <c r="T77" s="58" t="s">
        <v>284</v>
      </c>
    </row>
    <row r="78" spans="1:20" ht="52.8" x14ac:dyDescent="0.3">
      <c r="A78" s="35">
        <v>13</v>
      </c>
      <c r="B78" s="238" t="s">
        <v>285</v>
      </c>
      <c r="C78" s="32"/>
      <c r="D78" s="32" t="s">
        <v>247</v>
      </c>
      <c r="E78" s="32" t="s">
        <v>62</v>
      </c>
      <c r="F78" s="279" t="s">
        <v>286</v>
      </c>
      <c r="G78" s="279" t="s">
        <v>287</v>
      </c>
      <c r="H78" s="240"/>
      <c r="I78" s="36">
        <v>0</v>
      </c>
      <c r="J78" s="133" t="s">
        <v>249</v>
      </c>
      <c r="K78" s="32" t="s">
        <v>69</v>
      </c>
      <c r="L78" s="33" t="s">
        <v>32</v>
      </c>
      <c r="M78" s="33" t="s">
        <v>32</v>
      </c>
      <c r="N78" s="33" t="s">
        <v>32</v>
      </c>
      <c r="O78" s="33" t="s">
        <v>32</v>
      </c>
      <c r="P78" s="33" t="s">
        <v>32</v>
      </c>
      <c r="Q78" s="33">
        <v>44301</v>
      </c>
      <c r="R78" s="33">
        <v>44489</v>
      </c>
      <c r="S78" s="32" t="s">
        <v>32</v>
      </c>
      <c r="T78" s="58" t="s">
        <v>270</v>
      </c>
    </row>
    <row r="79" spans="1:20" ht="16.2" thickBot="1" x14ac:dyDescent="0.35">
      <c r="A79" s="453" t="s">
        <v>320</v>
      </c>
      <c r="B79" s="454"/>
      <c r="C79" s="455"/>
      <c r="D79" s="455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6"/>
    </row>
    <row r="80" spans="1:20" ht="27.6" x14ac:dyDescent="0.3">
      <c r="A80" s="36">
        <v>14</v>
      </c>
      <c r="B80" s="310" t="s">
        <v>321</v>
      </c>
      <c r="C80" s="311"/>
      <c r="D80" s="311" t="s">
        <v>281</v>
      </c>
      <c r="E80" s="479" t="s">
        <v>322</v>
      </c>
      <c r="F80" s="480"/>
      <c r="G80" s="481">
        <v>17000000</v>
      </c>
      <c r="H80" s="482"/>
      <c r="I80" s="483"/>
      <c r="J80" s="484" t="s">
        <v>201</v>
      </c>
      <c r="K80" s="484" t="s">
        <v>320</v>
      </c>
      <c r="L80" s="337">
        <v>44330</v>
      </c>
      <c r="M80" s="337">
        <v>44347</v>
      </c>
      <c r="N80" s="223">
        <v>44362</v>
      </c>
      <c r="O80" s="223">
        <v>44369</v>
      </c>
      <c r="P80" s="223">
        <v>44372</v>
      </c>
      <c r="Q80" s="223">
        <v>44377</v>
      </c>
      <c r="R80" s="223">
        <v>44530</v>
      </c>
      <c r="S80" s="334"/>
      <c r="T80" s="312"/>
    </row>
    <row r="81" spans="1:20" ht="27.6" x14ac:dyDescent="0.3">
      <c r="A81" s="36">
        <v>15</v>
      </c>
      <c r="B81" s="310" t="s">
        <v>324</v>
      </c>
      <c r="C81" s="311"/>
      <c r="D81" s="311" t="s">
        <v>281</v>
      </c>
      <c r="E81" s="485" t="s">
        <v>325</v>
      </c>
      <c r="F81" s="480"/>
      <c r="G81" s="481">
        <v>17000000</v>
      </c>
      <c r="H81" s="482"/>
      <c r="I81" s="483"/>
      <c r="J81" s="484" t="s">
        <v>201</v>
      </c>
      <c r="K81" s="484" t="s">
        <v>320</v>
      </c>
      <c r="L81" s="337" t="s">
        <v>323</v>
      </c>
      <c r="M81" s="337">
        <v>44347</v>
      </c>
      <c r="N81" s="223">
        <v>44362</v>
      </c>
      <c r="O81" s="223">
        <v>44369</v>
      </c>
      <c r="P81" s="223">
        <v>44372</v>
      </c>
      <c r="Q81" s="223">
        <v>44377</v>
      </c>
      <c r="R81" s="223">
        <v>44530</v>
      </c>
      <c r="S81" s="334"/>
      <c r="T81" s="312"/>
    </row>
    <row r="82" spans="1:20" ht="41.4" x14ac:dyDescent="0.3">
      <c r="A82" s="36">
        <v>16</v>
      </c>
      <c r="B82" s="313" t="s">
        <v>326</v>
      </c>
      <c r="C82" s="311"/>
      <c r="D82" s="311" t="s">
        <v>247</v>
      </c>
      <c r="E82" s="486" t="s">
        <v>327</v>
      </c>
      <c r="F82" s="480"/>
      <c r="G82" s="481">
        <v>14029981</v>
      </c>
      <c r="H82" s="482"/>
      <c r="I82" s="483"/>
      <c r="J82" s="484" t="s">
        <v>201</v>
      </c>
      <c r="K82" s="484" t="s">
        <v>320</v>
      </c>
      <c r="L82" s="337">
        <v>44329</v>
      </c>
      <c r="M82" s="337">
        <v>44341</v>
      </c>
      <c r="N82" s="223">
        <v>44358</v>
      </c>
      <c r="O82" s="223">
        <v>44365</v>
      </c>
      <c r="P82" s="223">
        <v>44370</v>
      </c>
      <c r="Q82" s="223">
        <v>44377</v>
      </c>
      <c r="R82" s="223">
        <v>44591</v>
      </c>
      <c r="S82" s="334"/>
      <c r="T82" s="215"/>
    </row>
    <row r="83" spans="1:20" ht="55.2" x14ac:dyDescent="0.3">
      <c r="A83" s="36">
        <v>17</v>
      </c>
      <c r="B83" s="314" t="s">
        <v>328</v>
      </c>
      <c r="C83" s="311"/>
      <c r="D83" s="311" t="s">
        <v>281</v>
      </c>
      <c r="E83" s="487" t="s">
        <v>329</v>
      </c>
      <c r="F83" s="480"/>
      <c r="G83" s="481">
        <v>17000000</v>
      </c>
      <c r="H83" s="482"/>
      <c r="I83" s="483"/>
      <c r="J83" s="484" t="s">
        <v>201</v>
      </c>
      <c r="K83" s="484" t="s">
        <v>320</v>
      </c>
      <c r="L83" s="337">
        <v>44330</v>
      </c>
      <c r="M83" s="337">
        <v>44347</v>
      </c>
      <c r="N83" s="223">
        <v>44362</v>
      </c>
      <c r="O83" s="223">
        <v>44369</v>
      </c>
      <c r="P83" s="223">
        <v>43571</v>
      </c>
      <c r="Q83" s="223">
        <v>44377</v>
      </c>
      <c r="R83" s="223">
        <v>44530</v>
      </c>
      <c r="S83" s="223"/>
      <c r="T83" s="215"/>
    </row>
    <row r="84" spans="1:20" ht="27.6" x14ac:dyDescent="0.3">
      <c r="A84" s="36">
        <v>18</v>
      </c>
      <c r="B84" s="324" t="s">
        <v>330</v>
      </c>
      <c r="C84" s="316" t="s">
        <v>331</v>
      </c>
      <c r="D84" s="311" t="s">
        <v>247</v>
      </c>
      <c r="E84" s="488" t="s">
        <v>332</v>
      </c>
      <c r="F84" s="480"/>
      <c r="G84" s="489">
        <v>4762404.21</v>
      </c>
      <c r="H84" s="482"/>
      <c r="I84" s="483"/>
      <c r="J84" s="484" t="s">
        <v>201</v>
      </c>
      <c r="K84" s="484" t="s">
        <v>320</v>
      </c>
      <c r="L84" s="337">
        <v>44330</v>
      </c>
      <c r="M84" s="337">
        <v>44347</v>
      </c>
      <c r="N84" s="223">
        <v>44362</v>
      </c>
      <c r="O84" s="223">
        <v>44369</v>
      </c>
      <c r="P84" s="223">
        <v>44372</v>
      </c>
      <c r="Q84" s="223">
        <v>44377</v>
      </c>
      <c r="R84" s="223">
        <v>44530</v>
      </c>
      <c r="S84" s="334"/>
      <c r="T84" s="215"/>
    </row>
    <row r="85" spans="1:20" ht="41.4" x14ac:dyDescent="0.3">
      <c r="A85" s="36">
        <v>19</v>
      </c>
      <c r="B85" s="324" t="s">
        <v>333</v>
      </c>
      <c r="C85" s="316" t="s">
        <v>334</v>
      </c>
      <c r="D85" s="311" t="s">
        <v>247</v>
      </c>
      <c r="E85" s="487" t="s">
        <v>335</v>
      </c>
      <c r="F85" s="480"/>
      <c r="G85" s="489">
        <v>28686829</v>
      </c>
      <c r="H85" s="482"/>
      <c r="I85" s="483"/>
      <c r="J85" s="484" t="s">
        <v>201</v>
      </c>
      <c r="K85" s="484" t="s">
        <v>320</v>
      </c>
      <c r="L85" s="337">
        <v>44344</v>
      </c>
      <c r="M85" s="337">
        <v>44347</v>
      </c>
      <c r="N85" s="223">
        <v>44365</v>
      </c>
      <c r="O85" s="223">
        <v>44400</v>
      </c>
      <c r="P85" s="223">
        <v>44375</v>
      </c>
      <c r="Q85" s="223">
        <v>44378</v>
      </c>
      <c r="R85" s="223"/>
      <c r="S85" s="334"/>
      <c r="T85" s="215"/>
    </row>
    <row r="86" spans="1:20" ht="55.2" x14ac:dyDescent="0.3">
      <c r="A86" s="36">
        <v>20</v>
      </c>
      <c r="B86" s="324" t="s">
        <v>336</v>
      </c>
      <c r="C86" s="316" t="s">
        <v>337</v>
      </c>
      <c r="D86" s="311" t="s">
        <v>247</v>
      </c>
      <c r="E86" s="487" t="s">
        <v>338</v>
      </c>
      <c r="F86" s="480"/>
      <c r="G86" s="489">
        <v>57594084.450000003</v>
      </c>
      <c r="H86" s="482"/>
      <c r="I86" s="483"/>
      <c r="J86" s="484" t="s">
        <v>201</v>
      </c>
      <c r="K86" s="484" t="s">
        <v>320</v>
      </c>
      <c r="L86" s="337"/>
      <c r="M86" s="337">
        <v>44348</v>
      </c>
      <c r="N86" s="223">
        <v>44396</v>
      </c>
      <c r="O86" s="223">
        <v>44400</v>
      </c>
      <c r="P86" s="223">
        <v>44406</v>
      </c>
      <c r="Q86" s="223">
        <v>43683</v>
      </c>
      <c r="R86" s="223">
        <v>44742</v>
      </c>
      <c r="S86" s="334"/>
      <c r="T86" s="312"/>
    </row>
    <row r="87" spans="1:20" ht="27.6" x14ac:dyDescent="0.3">
      <c r="A87" s="36">
        <v>21</v>
      </c>
      <c r="B87" s="324" t="s">
        <v>339</v>
      </c>
      <c r="C87" s="311"/>
      <c r="D87" s="311" t="s">
        <v>281</v>
      </c>
      <c r="E87" s="488" t="s">
        <v>340</v>
      </c>
      <c r="F87" s="480"/>
      <c r="G87" s="489">
        <v>2000000</v>
      </c>
      <c r="H87" s="482"/>
      <c r="I87" s="483"/>
      <c r="J87" s="484" t="s">
        <v>201</v>
      </c>
      <c r="K87" s="484" t="s">
        <v>320</v>
      </c>
      <c r="L87" s="337"/>
      <c r="M87" s="337">
        <v>44347</v>
      </c>
      <c r="N87" s="223">
        <v>44362</v>
      </c>
      <c r="O87" s="223">
        <v>44369</v>
      </c>
      <c r="P87" s="223">
        <v>44372</v>
      </c>
      <c r="Q87" s="223">
        <v>44377</v>
      </c>
      <c r="R87" s="223">
        <v>44530</v>
      </c>
      <c r="S87" s="334"/>
      <c r="T87" s="312"/>
    </row>
    <row r="88" spans="1:20" ht="27.6" x14ac:dyDescent="0.3">
      <c r="A88" s="36">
        <v>22</v>
      </c>
      <c r="B88" s="324" t="s">
        <v>341</v>
      </c>
      <c r="C88" s="317"/>
      <c r="D88" s="317" t="s">
        <v>281</v>
      </c>
      <c r="E88" s="488" t="s">
        <v>342</v>
      </c>
      <c r="F88" s="480"/>
      <c r="G88" s="481">
        <v>17000000</v>
      </c>
      <c r="H88" s="482"/>
      <c r="I88" s="483"/>
      <c r="J88" s="484" t="s">
        <v>201</v>
      </c>
      <c r="K88" s="484" t="s">
        <v>320</v>
      </c>
      <c r="L88" s="337"/>
      <c r="M88" s="337">
        <v>44347</v>
      </c>
      <c r="N88" s="223">
        <v>44362</v>
      </c>
      <c r="O88" s="223">
        <v>44369</v>
      </c>
      <c r="P88" s="223">
        <v>44372</v>
      </c>
      <c r="Q88" s="223">
        <v>44377</v>
      </c>
      <c r="R88" s="223">
        <v>44530</v>
      </c>
      <c r="S88" s="315"/>
      <c r="T88" s="312"/>
    </row>
    <row r="89" spans="1:20" ht="27" customHeight="1" x14ac:dyDescent="0.3">
      <c r="A89" s="36">
        <v>23</v>
      </c>
      <c r="B89" s="318" t="s">
        <v>343</v>
      </c>
      <c r="C89" s="327" t="s">
        <v>344</v>
      </c>
      <c r="D89" s="319" t="s">
        <v>247</v>
      </c>
      <c r="E89" s="490"/>
      <c r="F89" s="480"/>
      <c r="G89" s="481">
        <v>28455196</v>
      </c>
      <c r="H89" s="491"/>
      <c r="I89" s="483"/>
      <c r="J89" s="484" t="s">
        <v>201</v>
      </c>
      <c r="K89" s="484" t="s">
        <v>320</v>
      </c>
      <c r="L89" s="337"/>
      <c r="M89" s="337">
        <v>44344</v>
      </c>
      <c r="N89" s="223">
        <v>44361</v>
      </c>
      <c r="O89" s="223">
        <v>44372</v>
      </c>
      <c r="P89" s="223">
        <v>44372</v>
      </c>
      <c r="Q89" s="223">
        <v>44377</v>
      </c>
      <c r="R89" s="223">
        <v>44499</v>
      </c>
      <c r="S89" s="320"/>
      <c r="T89" s="215"/>
    </row>
    <row r="90" spans="1:20" ht="27.6" x14ac:dyDescent="0.3">
      <c r="A90" s="36">
        <v>24</v>
      </c>
      <c r="B90" s="321" t="s">
        <v>345</v>
      </c>
      <c r="C90" s="327" t="s">
        <v>346</v>
      </c>
      <c r="D90" s="317" t="s">
        <v>247</v>
      </c>
      <c r="E90" s="485" t="s">
        <v>347</v>
      </c>
      <c r="F90" s="480"/>
      <c r="G90" s="492">
        <v>132807655.2</v>
      </c>
      <c r="H90" s="491"/>
      <c r="I90" s="483"/>
      <c r="J90" s="484" t="s">
        <v>201</v>
      </c>
      <c r="K90" s="484" t="s">
        <v>320</v>
      </c>
      <c r="L90" s="337"/>
      <c r="M90" s="337">
        <v>44344</v>
      </c>
      <c r="N90" s="223">
        <v>44361</v>
      </c>
      <c r="O90" s="223">
        <v>44372</v>
      </c>
      <c r="P90" s="223">
        <v>44372</v>
      </c>
      <c r="Q90" s="223">
        <v>44377</v>
      </c>
      <c r="R90" s="223">
        <v>44650</v>
      </c>
      <c r="S90" s="335"/>
      <c r="T90" s="215"/>
    </row>
    <row r="91" spans="1:20" ht="27.6" x14ac:dyDescent="0.3">
      <c r="A91" s="36">
        <v>25</v>
      </c>
      <c r="B91" s="325" t="s">
        <v>348</v>
      </c>
      <c r="C91" s="317"/>
      <c r="D91" s="328" t="s">
        <v>247</v>
      </c>
      <c r="E91" s="493" t="s">
        <v>349</v>
      </c>
      <c r="F91" s="494"/>
      <c r="G91" s="495">
        <v>27626648.09</v>
      </c>
      <c r="H91" s="496"/>
      <c r="I91" s="497"/>
      <c r="J91" s="498" t="s">
        <v>201</v>
      </c>
      <c r="K91" s="498" t="s">
        <v>320</v>
      </c>
      <c r="L91" s="337"/>
      <c r="M91" s="499">
        <v>44347</v>
      </c>
      <c r="N91" s="329">
        <v>44362</v>
      </c>
      <c r="O91" s="329">
        <v>44369</v>
      </c>
      <c r="P91" s="329">
        <v>44372</v>
      </c>
      <c r="Q91" s="329">
        <v>44377</v>
      </c>
      <c r="R91" s="223">
        <v>44498</v>
      </c>
      <c r="S91" s="336"/>
      <c r="T91" s="330"/>
    </row>
    <row r="92" spans="1:20" ht="41.4" x14ac:dyDescent="0.3">
      <c r="A92" s="36">
        <v>26</v>
      </c>
      <c r="B92" s="322" t="s">
        <v>350</v>
      </c>
      <c r="C92" s="327" t="s">
        <v>351</v>
      </c>
      <c r="D92" s="317" t="s">
        <v>247</v>
      </c>
      <c r="E92" s="485" t="s">
        <v>352</v>
      </c>
      <c r="F92" s="480"/>
      <c r="G92" s="492">
        <v>119597202.05</v>
      </c>
      <c r="H92" s="482"/>
      <c r="I92" s="483"/>
      <c r="J92" s="484" t="s">
        <v>201</v>
      </c>
      <c r="K92" s="484" t="s">
        <v>320</v>
      </c>
      <c r="L92" s="337"/>
      <c r="M92" s="337">
        <v>44347</v>
      </c>
      <c r="N92" s="223">
        <v>44362</v>
      </c>
      <c r="O92" s="223">
        <v>44369</v>
      </c>
      <c r="P92" s="223">
        <v>44372</v>
      </c>
      <c r="Q92" s="223">
        <v>44377</v>
      </c>
      <c r="R92" s="223">
        <v>44650</v>
      </c>
      <c r="S92" s="207"/>
      <c r="T92" s="312"/>
    </row>
    <row r="93" spans="1:20" ht="15.6" x14ac:dyDescent="0.3">
      <c r="A93" s="451" t="s">
        <v>359</v>
      </c>
      <c r="B93" s="452"/>
      <c r="C93" s="452"/>
      <c r="D93" s="452"/>
      <c r="E93" s="452"/>
      <c r="F93" s="452"/>
      <c r="G93" s="452"/>
      <c r="H93" s="452"/>
      <c r="I93" s="452"/>
      <c r="J93" s="452"/>
      <c r="K93" s="452"/>
      <c r="L93" s="452"/>
      <c r="M93" s="452"/>
      <c r="N93" s="452"/>
      <c r="O93" s="452"/>
      <c r="P93" s="452"/>
      <c r="Q93" s="452"/>
      <c r="R93" s="452"/>
      <c r="S93" s="331"/>
      <c r="T93" s="331"/>
    </row>
    <row r="94" spans="1:20" ht="31.2" x14ac:dyDescent="0.3">
      <c r="A94" s="36">
        <v>27</v>
      </c>
      <c r="B94" s="230" t="s">
        <v>353</v>
      </c>
      <c r="C94" s="304"/>
      <c r="D94" s="311" t="s">
        <v>354</v>
      </c>
      <c r="E94" s="311"/>
      <c r="F94" s="500"/>
      <c r="G94" s="323">
        <v>20000000</v>
      </c>
      <c r="H94" s="332" t="s">
        <v>355</v>
      </c>
      <c r="I94" s="304"/>
      <c r="J94" s="311" t="s">
        <v>319</v>
      </c>
      <c r="K94" s="312" t="s">
        <v>356</v>
      </c>
      <c r="L94" s="223">
        <v>44347</v>
      </c>
      <c r="M94" s="223">
        <v>44348</v>
      </c>
      <c r="N94" s="223">
        <v>44396</v>
      </c>
      <c r="O94" s="223">
        <v>44400</v>
      </c>
      <c r="P94" s="223">
        <v>44406</v>
      </c>
      <c r="Q94" s="223">
        <v>43683</v>
      </c>
      <c r="R94" s="223">
        <v>44742</v>
      </c>
      <c r="S94" s="207"/>
      <c r="T94" s="159"/>
    </row>
    <row r="95" spans="1:20" ht="31.2" x14ac:dyDescent="0.3">
      <c r="A95" s="36">
        <v>28</v>
      </c>
      <c r="B95" s="281" t="s">
        <v>357</v>
      </c>
      <c r="C95" s="304"/>
      <c r="D95" s="311" t="s">
        <v>354</v>
      </c>
      <c r="E95" s="311"/>
      <c r="F95" s="500"/>
      <c r="G95" s="323">
        <v>4000000</v>
      </c>
      <c r="H95" s="332" t="s">
        <v>355</v>
      </c>
      <c r="I95" s="304"/>
      <c r="J95" s="311" t="s">
        <v>319</v>
      </c>
      <c r="K95" s="312" t="s">
        <v>356</v>
      </c>
      <c r="L95" s="223">
        <v>44347</v>
      </c>
      <c r="M95" s="223">
        <v>44348</v>
      </c>
      <c r="N95" s="223">
        <v>44396</v>
      </c>
      <c r="O95" s="223">
        <v>44400</v>
      </c>
      <c r="P95" s="223">
        <v>44406</v>
      </c>
      <c r="Q95" s="223">
        <v>43683</v>
      </c>
      <c r="R95" s="223">
        <v>44742</v>
      </c>
      <c r="S95" s="207"/>
      <c r="T95" s="159"/>
    </row>
    <row r="96" spans="1:20" ht="31.2" x14ac:dyDescent="0.3">
      <c r="A96" s="36">
        <v>29</v>
      </c>
      <c r="B96" s="230" t="s">
        <v>358</v>
      </c>
      <c r="C96" s="304"/>
      <c r="D96" s="311" t="s">
        <v>354</v>
      </c>
      <c r="E96" s="326"/>
      <c r="F96" s="500"/>
      <c r="G96" s="323" t="s">
        <v>32</v>
      </c>
      <c r="H96" s="332" t="s">
        <v>355</v>
      </c>
      <c r="I96" s="304"/>
      <c r="J96" s="311" t="s">
        <v>319</v>
      </c>
      <c r="K96" s="312" t="s">
        <v>356</v>
      </c>
      <c r="L96" s="223">
        <v>44347</v>
      </c>
      <c r="M96" s="223">
        <v>44348</v>
      </c>
      <c r="N96" s="223">
        <v>44396</v>
      </c>
      <c r="O96" s="223">
        <v>44400</v>
      </c>
      <c r="P96" s="223">
        <v>44406</v>
      </c>
      <c r="Q96" s="223">
        <v>43683</v>
      </c>
      <c r="R96" s="223">
        <v>44742</v>
      </c>
      <c r="S96" s="207"/>
      <c r="T96" s="159"/>
    </row>
    <row r="97" spans="6:6" customFormat="1" x14ac:dyDescent="0.3">
      <c r="F97" s="356"/>
    </row>
    <row r="98" spans="6:6" customFormat="1" x14ac:dyDescent="0.3"/>
    <row r="99" spans="6:6" customFormat="1" x14ac:dyDescent="0.3"/>
    <row r="100" spans="6:6" customFormat="1" x14ac:dyDescent="0.3"/>
    <row r="101" spans="6:6" customFormat="1" x14ac:dyDescent="0.3"/>
    <row r="102" spans="6:6" customFormat="1" x14ac:dyDescent="0.3"/>
    <row r="103" spans="6:6" customFormat="1" x14ac:dyDescent="0.3"/>
    <row r="104" spans="6:6" customFormat="1" x14ac:dyDescent="0.3"/>
    <row r="105" spans="6:6" customFormat="1" x14ac:dyDescent="0.3"/>
    <row r="106" spans="6:6" customFormat="1" x14ac:dyDescent="0.3"/>
    <row r="107" spans="6:6" customFormat="1" x14ac:dyDescent="0.3"/>
    <row r="108" spans="6:6" customFormat="1" x14ac:dyDescent="0.3"/>
    <row r="109" spans="6:6" customFormat="1" x14ac:dyDescent="0.3"/>
    <row r="110" spans="6:6" customFormat="1" x14ac:dyDescent="0.3"/>
    <row r="111" spans="6:6" customFormat="1" x14ac:dyDescent="0.3"/>
    <row r="112" spans="6:6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</sheetData>
  <mergeCells count="9">
    <mergeCell ref="G30:G31"/>
    <mergeCell ref="H30:H31"/>
    <mergeCell ref="A93:R93"/>
    <mergeCell ref="A79:T79"/>
    <mergeCell ref="G6:I6"/>
    <mergeCell ref="A7:T7"/>
    <mergeCell ref="G8:G10"/>
    <mergeCell ref="G11:G12"/>
    <mergeCell ref="G13:G1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OTHER DEPARTMENTS</vt:lpstr>
      <vt:lpstr>IWS PP 202122</vt:lpstr>
      <vt:lpstr>'OTHER DEPARTMENTS'!Print_Titles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  Teisho</dc:creator>
  <cp:lastModifiedBy>Hendrick Nkadimeng</cp:lastModifiedBy>
  <cp:lastPrinted>2018-03-07T14:17:18Z</cp:lastPrinted>
  <dcterms:created xsi:type="dcterms:W3CDTF">2017-06-24T19:42:12Z</dcterms:created>
  <dcterms:modified xsi:type="dcterms:W3CDTF">2021-06-10T09:31:54Z</dcterms:modified>
</cp:coreProperties>
</file>